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GL203\Desktop\2023\PUBLIC. CONAC-2023\2do. Trim.-2023\"/>
    </mc:Choice>
  </mc:AlternateContent>
  <xr:revisionPtr revIDLastSave="0" documentId="13_ncr:1_{774FBE6D-8BC8-461F-BACB-8A5F4F025608}" xr6:coauthVersionLast="47" xr6:coauthVersionMax="47" xr10:uidLastSave="{00000000-0000-0000-0000-000000000000}"/>
  <bookViews>
    <workbookView xWindow="-108" yWindow="-108" windowWidth="23256" windowHeight="12576" tabRatio="809" firstSheet="4" activeTab="4" xr2:uid="{00000000-000D-0000-FFFF-FFFF00000000}"/>
  </bookViews>
  <sheets>
    <sheet name="FORTASEG 2019" sheetId="1" r:id="rId1"/>
    <sheet name="FORTAMUN 2019" sheetId="2" r:id="rId2"/>
    <sheet name="FORTAMUN 2019 (2)" sheetId="5" r:id="rId3"/>
    <sheet name="FORTAMUN 2018" sheetId="3" r:id="rId4"/>
    <sheet name="Hoja1" sheetId="7" r:id="rId5"/>
  </sheets>
  <definedNames>
    <definedName name="_xlnm.Print_Area" localSheetId="2">'FORTAMUN 2019 (2)'!$A$10:$L$62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7" l="1"/>
  <c r="G98" i="7"/>
  <c r="G95" i="7"/>
  <c r="G87" i="7"/>
  <c r="G85" i="7"/>
  <c r="G82" i="7"/>
  <c r="G55" i="7"/>
  <c r="G26" i="7"/>
  <c r="O60" i="5" l="1"/>
  <c r="P60" i="5"/>
  <c r="Q60" i="5"/>
  <c r="R60" i="5"/>
  <c r="S60" i="5"/>
  <c r="O51" i="5"/>
  <c r="P51" i="5"/>
  <c r="Q51" i="5"/>
  <c r="R51" i="5"/>
  <c r="S51" i="5"/>
  <c r="N46" i="5"/>
  <c r="O46" i="5"/>
  <c r="P46" i="5"/>
  <c r="Q46" i="5"/>
  <c r="R46" i="5"/>
  <c r="S46" i="5"/>
  <c r="M46" i="5"/>
  <c r="N40" i="5"/>
  <c r="O40" i="5"/>
  <c r="P40" i="5"/>
  <c r="Q40" i="5"/>
  <c r="R40" i="5"/>
  <c r="S40" i="5"/>
  <c r="M40" i="5"/>
  <c r="N23" i="5"/>
  <c r="O23" i="5"/>
  <c r="P23" i="5"/>
  <c r="Q23" i="5"/>
  <c r="R23" i="5"/>
  <c r="S23" i="5"/>
  <c r="M23" i="5"/>
  <c r="N14" i="5"/>
  <c r="O14" i="5"/>
  <c r="O62" i="5" s="1"/>
  <c r="O66" i="5" s="1"/>
  <c r="P14" i="5"/>
  <c r="Q14" i="5"/>
  <c r="R14" i="5"/>
  <c r="S14" i="5"/>
  <c r="M14" i="5"/>
  <c r="K68" i="5"/>
  <c r="J68" i="5"/>
  <c r="C64" i="5"/>
  <c r="J64" i="5" s="1"/>
  <c r="N57" i="5"/>
  <c r="N54" i="5"/>
  <c r="M57" i="5"/>
  <c r="M54" i="5"/>
  <c r="N49" i="5"/>
  <c r="M49" i="5"/>
  <c r="M51" i="5" s="1"/>
  <c r="N60" i="5" l="1"/>
  <c r="M60" i="5"/>
  <c r="R62" i="5"/>
  <c r="P62" i="5"/>
  <c r="Q62" i="5"/>
  <c r="S62" i="5"/>
  <c r="T48" i="5"/>
  <c r="N51" i="5"/>
  <c r="M62" i="5"/>
  <c r="N62" i="5"/>
</calcChain>
</file>

<file path=xl/sharedStrings.xml><?xml version="1.0" encoding="utf-8"?>
<sst xmlns="http://schemas.openxmlformats.org/spreadsheetml/2006/main" count="556" uniqueCount="302">
  <si>
    <t>CRI - COG</t>
  </si>
  <si>
    <t>Estim/Apro</t>
  </si>
  <si>
    <t>Ampliacion</t>
  </si>
  <si>
    <t>Reduccion</t>
  </si>
  <si>
    <t>Modificado</t>
  </si>
  <si>
    <t>Devengado</t>
  </si>
  <si>
    <t>Rec/Pag</t>
  </si>
  <si>
    <t>Dev+RecPag</t>
  </si>
  <si>
    <t>Pre-Compro</t>
  </si>
  <si>
    <t>Compromiso</t>
  </si>
  <si>
    <t>Por Ejecut</t>
  </si>
  <si>
    <t>*   80 Participaciones y</t>
  </si>
  <si>
    <t>**  Rubros de Ingreso</t>
  </si>
  <si>
    <t xml:space="preserve">    2711    Vestuario y unifor</t>
  </si>
  <si>
    <t xml:space="preserve">    2721    Prendas de segurid</t>
  </si>
  <si>
    <t>*   2000 Materiales y Su</t>
  </si>
  <si>
    <t xml:space="preserve">    3191    Servicios integral</t>
  </si>
  <si>
    <t xml:space="preserve">    3341    Serv Capacitación</t>
  </si>
  <si>
    <t xml:space="preserve">    3391    Serv Profesionales</t>
  </si>
  <si>
    <t xml:space="preserve">    3611    Difusión Activ Gub</t>
  </si>
  <si>
    <t>*   3000 Servicios Gener</t>
  </si>
  <si>
    <t xml:space="preserve">    4421    Becas</t>
  </si>
  <si>
    <t>*   4000 Transf, Asign,</t>
  </si>
  <si>
    <t xml:space="preserve">    5111    Muebles de oficina</t>
  </si>
  <si>
    <t xml:space="preserve">    5151    Computadoras</t>
  </si>
  <si>
    <t xml:space="preserve">    5191    Otros mobiliarios</t>
  </si>
  <si>
    <t xml:space="preserve">    5231    Camaras fotografic</t>
  </si>
  <si>
    <t xml:space="preserve">    5411    Automóviles y cami</t>
  </si>
  <si>
    <t xml:space="preserve">    5651    Eq Comunicación</t>
  </si>
  <si>
    <t xml:space="preserve">    5663    Eq de generación</t>
  </si>
  <si>
    <t>*   5000 Bienes Muebles,</t>
  </si>
  <si>
    <t>**  Capítulos de Gasto</t>
  </si>
  <si>
    <t>*** Remanente</t>
  </si>
  <si>
    <t xml:space="preserve">    511014  PROD. FIN CONV FED</t>
  </si>
  <si>
    <t>*   50 Productos</t>
  </si>
  <si>
    <t xml:space="preserve">    820200  FORTAMUN</t>
  </si>
  <si>
    <t xml:space="preserve">    1312    Antigüedad</t>
  </si>
  <si>
    <t xml:space="preserve">    1522    Liquid por indem</t>
  </si>
  <si>
    <t>*   1000 Servicios Perso</t>
  </si>
  <si>
    <t xml:space="preserve">    2212    Prod Alimen instal</t>
  </si>
  <si>
    <t xml:space="preserve">    2411    Mat Constr Mineral</t>
  </si>
  <si>
    <t xml:space="preserve">    2461    Mat Eléctrico</t>
  </si>
  <si>
    <t xml:space="preserve">    2612    Combus p Serv pub</t>
  </si>
  <si>
    <t xml:space="preserve">    3111    Serv Energía Elect</t>
  </si>
  <si>
    <t xml:space="preserve">    3131    Servicio de agua</t>
  </si>
  <si>
    <t xml:space="preserve">    3252    ArrenVehp ServAdm</t>
  </si>
  <si>
    <t xml:space="preserve">    3261    Arren Maq y eq</t>
  </si>
  <si>
    <t xml:space="preserve">    3271    Arren Act Intangib</t>
  </si>
  <si>
    <t xml:space="preserve">    3291    Otros Arrendamient</t>
  </si>
  <si>
    <t xml:space="preserve">    3321    Serv de diseño</t>
  </si>
  <si>
    <t xml:space="preserve">    3511    Cons y mantto Inm</t>
  </si>
  <si>
    <t xml:space="preserve">    3531    Instal BInformat</t>
  </si>
  <si>
    <t xml:space="preserve">    3581    Serv Limpieza</t>
  </si>
  <si>
    <t xml:space="preserve">    3591    Serv Jardinería</t>
  </si>
  <si>
    <t xml:space="preserve">    3921    Otros imptos y der</t>
  </si>
  <si>
    <t xml:space="preserve">    4231    Transf Serv Pers</t>
  </si>
  <si>
    <t xml:space="preserve">    4411    Gto Activ Cult</t>
  </si>
  <si>
    <t xml:space="preserve">    4481    Ayudas Desastres n</t>
  </si>
  <si>
    <t xml:space="preserve">    7991    Erogaciones comple</t>
  </si>
  <si>
    <t>*   7000 Inversiones Fin</t>
  </si>
  <si>
    <t xml:space="preserve">    9111    Amort deuda int in</t>
  </si>
  <si>
    <t xml:space="preserve">    9112    Amortizac deuda 17</t>
  </si>
  <si>
    <t xml:space="preserve">    9113    Amort Obras con Se</t>
  </si>
  <si>
    <t xml:space="preserve">    9211    Int DInterna Inst</t>
  </si>
  <si>
    <t xml:space="preserve">    9212    Int Deuda c GEG</t>
  </si>
  <si>
    <t xml:space="preserve">    9213    Int Obras con Sent</t>
  </si>
  <si>
    <t>*   9000 Deuda Pública</t>
  </si>
  <si>
    <t xml:space="preserve">    080203  APLI REM FII 2018</t>
  </si>
  <si>
    <t>*   00 Ingresos deriv de</t>
  </si>
  <si>
    <t xml:space="preserve">    3231    Arren Mobiliario</t>
  </si>
  <si>
    <t xml:space="preserve">    3332    Serv Procesos</t>
  </si>
  <si>
    <t xml:space="preserve">    3612    Impresión Pub ofic</t>
  </si>
  <si>
    <t xml:space="preserve">    6141    División terrenos</t>
  </si>
  <si>
    <t xml:space="preserve">    6151    Construc víascom</t>
  </si>
  <si>
    <t xml:space="preserve">    6161    Otras construcc</t>
  </si>
  <si>
    <t>*   6000 Inversion Públi</t>
  </si>
  <si>
    <t xml:space="preserve">    9911    ADEFAS</t>
  </si>
  <si>
    <t>FISM 2018</t>
  </si>
  <si>
    <t xml:space="preserve">    511012  PROD. FIN REC PROP</t>
  </si>
  <si>
    <t xml:space="preserve">    611901  OTROS APROVECHAMIE</t>
  </si>
  <si>
    <t>*   60 Aprovechamientos</t>
  </si>
  <si>
    <t xml:space="preserve">    1111    Dietas</t>
  </si>
  <si>
    <t xml:space="preserve">    1131    Sueldos Base</t>
  </si>
  <si>
    <t xml:space="preserve">    1133    Matanza a destajo</t>
  </si>
  <si>
    <t xml:space="preserve">    1134    Proporcional Vacac</t>
  </si>
  <si>
    <t xml:space="preserve">    1221    Remun Eventuales</t>
  </si>
  <si>
    <t xml:space="preserve">    1321    Prima Vacacional</t>
  </si>
  <si>
    <t xml:space="preserve">    1322    Prima Dominical</t>
  </si>
  <si>
    <t xml:space="preserve">    1323    Gratif fin de año</t>
  </si>
  <si>
    <t xml:space="preserve">    1331    Remun Horas extra</t>
  </si>
  <si>
    <t xml:space="preserve">    1332    Dias Festivos</t>
  </si>
  <si>
    <t xml:space="preserve">    1342    Compens Servicios</t>
  </si>
  <si>
    <t xml:space="preserve">    1371    Honorarios especia</t>
  </si>
  <si>
    <t xml:space="preserve">    1413    Aportaciones IMSS</t>
  </si>
  <si>
    <t xml:space="preserve">    1431    Ahorro p retiro</t>
  </si>
  <si>
    <t xml:space="preserve">    1542    Canasta basica</t>
  </si>
  <si>
    <t xml:space="preserve">    1543    Vales</t>
  </si>
  <si>
    <t xml:space="preserve">    1544    Arcon</t>
  </si>
  <si>
    <t xml:space="preserve">    1591    Asign Adic sueldo</t>
  </si>
  <si>
    <t xml:space="preserve">    1592    Otras prestaciones</t>
  </si>
  <si>
    <t xml:space="preserve">    2111    Mat y útiles ofici</t>
  </si>
  <si>
    <t xml:space="preserve">    2112    Equipos men Oficin</t>
  </si>
  <si>
    <t xml:space="preserve">    2141    Mat y útiles Tec I</t>
  </si>
  <si>
    <t xml:space="preserve">    2142    Equipos Men Tec In</t>
  </si>
  <si>
    <t xml:space="preserve">    2151    Mat impreso  e inf</t>
  </si>
  <si>
    <t xml:space="preserve">    2161    Material de limpie</t>
  </si>
  <si>
    <t xml:space="preserve">    2211    Prod AlimSegPub</t>
  </si>
  <si>
    <t xml:space="preserve">    2221    Prod Alim Animales</t>
  </si>
  <si>
    <t xml:space="preserve">    2231    Utensilios aliment</t>
  </si>
  <si>
    <t xml:space="preserve">    2421    Mat Constr Concret</t>
  </si>
  <si>
    <t xml:space="preserve">    2431    Mat Constr Cal Yes</t>
  </si>
  <si>
    <t xml:space="preserve">    2471    Estruct y manufact</t>
  </si>
  <si>
    <t xml:space="preserve">    2481    Mat Complement</t>
  </si>
  <si>
    <t xml:space="preserve">    2491    Materiales diverso</t>
  </si>
  <si>
    <t xml:space="preserve">    2511    Sustancias química</t>
  </si>
  <si>
    <t xml:space="preserve">    2521    Fertilizantes y ab</t>
  </si>
  <si>
    <t xml:space="preserve">    2522    Plaguicidas y pest</t>
  </si>
  <si>
    <t xml:space="preserve">    2531    Medicinas y prod f</t>
  </si>
  <si>
    <t xml:space="preserve">    2541    Mat acc y sum Méd</t>
  </si>
  <si>
    <t xml:space="preserve">    2561    Fibras sintéticas</t>
  </si>
  <si>
    <t xml:space="preserve">    2722    Prendas protec Per</t>
  </si>
  <si>
    <t xml:space="preserve">    2723    Mat p/control vial</t>
  </si>
  <si>
    <t xml:space="preserve">    2731    Artículos deportiv</t>
  </si>
  <si>
    <t xml:space="preserve">    2741    Productos textiles</t>
  </si>
  <si>
    <t xml:space="preserve">    2911    Herramientas menor</t>
  </si>
  <si>
    <t xml:space="preserve">    2921    Ref Edificios</t>
  </si>
  <si>
    <t xml:space="preserve">    2931    Ref Mobiliario</t>
  </si>
  <si>
    <t xml:space="preserve">    2941    Ref Eq Cómputo</t>
  </si>
  <si>
    <t xml:space="preserve">    2961    Ref Eq Transporte</t>
  </si>
  <si>
    <t xml:space="preserve">    2971    Ref Eq Defensa</t>
  </si>
  <si>
    <t xml:space="preserve">    2981    Ref Otros Equipos</t>
  </si>
  <si>
    <t xml:space="preserve">    3141    Serv Telefonía Tra</t>
  </si>
  <si>
    <t xml:space="preserve">    3171    Serv Internet</t>
  </si>
  <si>
    <t xml:space="preserve">    3181    Servicio postal</t>
  </si>
  <si>
    <t xml:space="preserve">    3221    Arrendam Edificios</t>
  </si>
  <si>
    <t xml:space="preserve">    3311    Servicios legales</t>
  </si>
  <si>
    <t xml:space="preserve">    3313    Serv Auditoría</t>
  </si>
  <si>
    <t xml:space="preserve">    3314    Otros Servicios</t>
  </si>
  <si>
    <t xml:space="preserve">    3331    Serv Consultoría</t>
  </si>
  <si>
    <t xml:space="preserve">    3351    Serv InvCientífica</t>
  </si>
  <si>
    <t xml:space="preserve">    3361    Impresiones docofi</t>
  </si>
  <si>
    <t xml:space="preserve">    3371    Serv Protección</t>
  </si>
  <si>
    <t xml:space="preserve">    3381    Serv Vigilancia</t>
  </si>
  <si>
    <t xml:space="preserve">    3441    Seg Resp Patrimon</t>
  </si>
  <si>
    <t xml:space="preserve">    3471    Fletes y maniobras</t>
  </si>
  <si>
    <t xml:space="preserve">    3521    Instal Mobil Adm</t>
  </si>
  <si>
    <t xml:space="preserve">    3551    Mantto Vehíc</t>
  </si>
  <si>
    <t xml:space="preserve">    3571    Instal Maqy otros</t>
  </si>
  <si>
    <t xml:space="preserve">    3613    Espectáculos cultu</t>
  </si>
  <si>
    <t xml:space="preserve">    3711    Pasajes aéreos Nac</t>
  </si>
  <si>
    <t xml:space="preserve">    3721    Pasajes terr Nac</t>
  </si>
  <si>
    <t xml:space="preserve">    3751    Viáticos nacionale</t>
  </si>
  <si>
    <t xml:space="preserve">    3791    Otros Serv Traslad</t>
  </si>
  <si>
    <t xml:space="preserve">    3821    Gto Orden Social</t>
  </si>
  <si>
    <t xml:space="preserve">    3831    Congresos y Conven</t>
  </si>
  <si>
    <t xml:space="preserve">    3852    Gto Oficina SP</t>
  </si>
  <si>
    <t xml:space="preserve">    3911    Serv Funerarios</t>
  </si>
  <si>
    <t xml:space="preserve">    3941    Sentencias</t>
  </si>
  <si>
    <t xml:space="preserve">    3951    Penas multas acc</t>
  </si>
  <si>
    <t xml:space="preserve">    3961    Otros Gto Responsa</t>
  </si>
  <si>
    <t xml:space="preserve">    3981    Impuesto S nóminas</t>
  </si>
  <si>
    <t xml:space="preserve">    4311    Subsidios producci</t>
  </si>
  <si>
    <t xml:space="preserve">    4412    Funerales</t>
  </si>
  <si>
    <t xml:space="preserve">    4414    Premios estímulos</t>
  </si>
  <si>
    <t xml:space="preserve">    4415    Ayudas soc a perso</t>
  </si>
  <si>
    <t xml:space="preserve">    5211    Equipo audio y vid</t>
  </si>
  <si>
    <t xml:space="preserve">    5221    Aparatos deportivo</t>
  </si>
  <si>
    <t xml:space="preserve">    5671    Herramientas</t>
  </si>
  <si>
    <t xml:space="preserve">    5971    Licencia informati</t>
  </si>
  <si>
    <t xml:space="preserve">    8511    CONVENIOS DE REASI</t>
  </si>
  <si>
    <t>*   8000 Participaciones</t>
  </si>
  <si>
    <t>FORTASEG 2019</t>
  </si>
  <si>
    <t>FORTAMUN 2019</t>
  </si>
  <si>
    <t>modificado</t>
  </si>
  <si>
    <t>recaudado</t>
  </si>
  <si>
    <t>ejercido</t>
  </si>
  <si>
    <t>pagado</t>
  </si>
  <si>
    <t>153</t>
  </si>
  <si>
    <t>152</t>
  </si>
  <si>
    <t>231</t>
  </si>
  <si>
    <t>261</t>
  </si>
  <si>
    <t>271</t>
  </si>
  <si>
    <t>246</t>
  </si>
  <si>
    <t>241</t>
  </si>
  <si>
    <t>311</t>
  </si>
  <si>
    <t>313</t>
  </si>
  <si>
    <t>325</t>
  </si>
  <si>
    <t>326</t>
  </si>
  <si>
    <t>327</t>
  </si>
  <si>
    <t>329</t>
  </si>
  <si>
    <t>332</t>
  </si>
  <si>
    <t>339</t>
  </si>
  <si>
    <t>351</t>
  </si>
  <si>
    <t>353</t>
  </si>
  <si>
    <t>358</t>
  </si>
  <si>
    <t>359</t>
  </si>
  <si>
    <t>398</t>
  </si>
  <si>
    <t>423</t>
  </si>
  <si>
    <t>441</t>
  </si>
  <si>
    <t>799</t>
  </si>
  <si>
    <t>911</t>
  </si>
  <si>
    <t>921</t>
  </si>
  <si>
    <t>aprobado</t>
  </si>
  <si>
    <t>devengado</t>
  </si>
  <si>
    <t>compromet</t>
  </si>
  <si>
    <t>destino</t>
  </si>
  <si>
    <t>RECAUDADO SEGÚN FINANZAS</t>
  </si>
  <si>
    <t>Añadido a tabla ejercicio del gasto 2019</t>
  </si>
  <si>
    <t>MUNICIPIO DE SALAMANCA,GTO.</t>
  </si>
  <si>
    <t>Destino de las Aportaciones</t>
  </si>
  <si>
    <t>Monto Pagado</t>
  </si>
  <si>
    <t>*   1000 Servicios Personales</t>
  </si>
  <si>
    <t>*   2000 Materiales y Suministros</t>
  </si>
  <si>
    <t>*   3000 Servicios Generales</t>
  </si>
  <si>
    <t xml:space="preserve">    4411    Gasto Actividades Culturales</t>
  </si>
  <si>
    <t>*   4000 Transferencias, Asignaciones,Subsidios y otras Ayudas</t>
  </si>
  <si>
    <t>*   7000 Inversiones Financieras y otras provisiones</t>
  </si>
  <si>
    <t>Formato de Información de Recursos del FORTAMUN</t>
  </si>
  <si>
    <t xml:space="preserve">    1323    Gratific fin de año</t>
  </si>
  <si>
    <t xml:space="preserve">Norma para establecer la estructura de informacion del formato de aplicación de recursos del Fondo de </t>
  </si>
  <si>
    <t>Federal (FORTAMUN)</t>
  </si>
  <si>
    <t xml:space="preserve">Aportaciones para el Fortalecimiento de los Municipios y de las Demarcaciones territoriales del Distrito </t>
  </si>
  <si>
    <t xml:space="preserve">    1421   Aportac. INFONAVIT</t>
  </si>
  <si>
    <t xml:space="preserve"> </t>
  </si>
  <si>
    <t>*   5000 Bienes Muebles</t>
  </si>
  <si>
    <t xml:space="preserve">    1130    Sueldos BS  al Pers P</t>
  </si>
  <si>
    <t xml:space="preserve">    1330    Hrs. Extraordinarias</t>
  </si>
  <si>
    <t xml:space="preserve">    1340    Compensaciones</t>
  </si>
  <si>
    <t xml:space="preserve">    1430   Aportac Sist. p el Retiro</t>
  </si>
  <si>
    <t xml:space="preserve">    1530   Prest. y Haber Retiro</t>
  </si>
  <si>
    <t xml:space="preserve">    1541   Canasta Basica</t>
  </si>
  <si>
    <t xml:space="preserve">    1542   Vales</t>
  </si>
  <si>
    <t xml:space="preserve">    1543    Arcon</t>
  </si>
  <si>
    <t xml:space="preserve">    1547    Servicios Extraord</t>
  </si>
  <si>
    <t xml:space="preserve">    1590    Otro Prest. Soc. y Ec</t>
  </si>
  <si>
    <t xml:space="preserve">    1331    Dias Festivos</t>
  </si>
  <si>
    <t xml:space="preserve">    2110    Mat. Utiles Y Eq. Men. Oficina</t>
  </si>
  <si>
    <t xml:space="preserve">    2120    Mat. Utiles de Impresión y Re.</t>
  </si>
  <si>
    <t xml:space="preserve">    2140    Mat.Útiles Eq. Menores T</t>
  </si>
  <si>
    <t xml:space="preserve">    2170    Mat. y Utiles de Enseñanza</t>
  </si>
  <si>
    <t xml:space="preserve">    2210    Productos Alim p/Persona</t>
  </si>
  <si>
    <t xml:space="preserve">    2230    Uten P Serv. Alim</t>
  </si>
  <si>
    <t xml:space="preserve">    2410    Prod Mine no Metal</t>
  </si>
  <si>
    <t xml:space="preserve">    2420    Cemento y Prod Conc</t>
  </si>
  <si>
    <t xml:space="preserve">    2430    Cal Yeso y Prod. Ye</t>
  </si>
  <si>
    <t xml:space="preserve">    2440    Madera y Prod de M</t>
  </si>
  <si>
    <t xml:space="preserve">    2450    Vidrio y Prod. de V</t>
  </si>
  <si>
    <t xml:space="preserve">    2460    Mat. Electr. Y Electr</t>
  </si>
  <si>
    <t xml:space="preserve">    2470    Art. Metal p Constr.</t>
  </si>
  <si>
    <t xml:space="preserve">    2480    Mat Complementario</t>
  </si>
  <si>
    <t xml:space="preserve">    2530    Medicinas y prod f.</t>
  </si>
  <si>
    <t xml:space="preserve">    2540    Mat acc y sum Med</t>
  </si>
  <si>
    <t xml:space="preserve">    2550    Mat Acc y Sum Labo</t>
  </si>
  <si>
    <t xml:space="preserve">    2560    Fibras Sintéticas Hule  Pla</t>
  </si>
  <si>
    <t xml:space="preserve">    2610    Combust Lub y Aditivos</t>
  </si>
  <si>
    <t xml:space="preserve">    2710    Vestuario y Uniformes</t>
  </si>
  <si>
    <t xml:space="preserve">    2720    Prendas Seguridad y Prot P</t>
  </si>
  <si>
    <t xml:space="preserve">    2730    Artículos Deportivos</t>
  </si>
  <si>
    <t xml:space="preserve">    2740    Productos Textiles</t>
  </si>
  <si>
    <t xml:space="preserve">    2750    Blanc y Otros Prod T</t>
  </si>
  <si>
    <t xml:space="preserve">    2820    Mat. de Seguridad P</t>
  </si>
  <si>
    <t xml:space="preserve">    2910    Herramientas Menores</t>
  </si>
  <si>
    <t xml:space="preserve">    2940    Ref y Acc Men M E</t>
  </si>
  <si>
    <t xml:space="preserve">    2990    Ref. y Acc Men Ot B</t>
  </si>
  <si>
    <t xml:space="preserve">    3110    Energía Electrica</t>
  </si>
  <si>
    <t xml:space="preserve">    3140    Telefonia Tradic</t>
  </si>
  <si>
    <t xml:space="preserve">    3140    Telefonia Celular</t>
  </si>
  <si>
    <t xml:space="preserve">    3160    Serv. Telecomunicac.</t>
  </si>
  <si>
    <t xml:space="preserve">    3180    Serv. Postal y Tele</t>
  </si>
  <si>
    <t xml:space="preserve">    3220    Arrendam Edificios</t>
  </si>
  <si>
    <t xml:space="preserve">    3260    Arrendamiento Maquinaria y equipo</t>
  </si>
  <si>
    <t xml:space="preserve">    3290    Otros Arrendamiento</t>
  </si>
  <si>
    <t xml:space="preserve">    3320    Servicios Diseño, Arq, Ing</t>
  </si>
  <si>
    <t xml:space="preserve">    3340    Servicio  Capacitación</t>
  </si>
  <si>
    <t xml:space="preserve">    3370   Serv Protección y Seg</t>
  </si>
  <si>
    <t xml:space="preserve">    3510    Construcción y Mantenimiento Menor</t>
  </si>
  <si>
    <t xml:space="preserve">    3520    Inst Rep Mantenimiento Eq Ad</t>
  </si>
  <si>
    <t xml:space="preserve">    3570    Instal Rep Man Otros</t>
  </si>
  <si>
    <t xml:space="preserve">    3530    Instalac Rep Man Otros</t>
  </si>
  <si>
    <t xml:space="preserve">    3610    Difu Radio TV Acc G</t>
  </si>
  <si>
    <t xml:space="preserve">    3640    Serv. Revelado Fotogr</t>
  </si>
  <si>
    <t xml:space="preserve">    3720    Pasajes terr. Nac.</t>
  </si>
  <si>
    <t xml:space="preserve">    3750    Viáticos en el Pais</t>
  </si>
  <si>
    <t xml:space="preserve">    3790    Otros Serv Tras y H</t>
  </si>
  <si>
    <t xml:space="preserve">    3820   Gtos. Orden Social</t>
  </si>
  <si>
    <t xml:space="preserve">    3830   Congreso y convencionesl</t>
  </si>
  <si>
    <t xml:space="preserve">    3850   Gastos de Representación</t>
  </si>
  <si>
    <t xml:space="preserve">    3920    Imptos y Derechos</t>
  </si>
  <si>
    <t xml:space="preserve">    3960    Otros Gtos por RespImpuestos S. nóminas</t>
  </si>
  <si>
    <t xml:space="preserve">    3980    ISN  y Otros  Rel LA</t>
  </si>
  <si>
    <t xml:space="preserve">    4420    Becas y Ayudas P. C.</t>
  </si>
  <si>
    <t xml:space="preserve">    9110    Amortizac deuda 17</t>
  </si>
  <si>
    <t xml:space="preserve">    9210    Interes Deuda con instituciomnes de credito GEG</t>
  </si>
  <si>
    <t xml:space="preserve">    5150   Eq.  Comp y Tecn Inf.</t>
  </si>
  <si>
    <t xml:space="preserve">    5230    Camaras Fotograficas y deVideo</t>
  </si>
  <si>
    <t xml:space="preserve">    5410    Vehiculos y Eq. Terrestres</t>
  </si>
  <si>
    <t xml:space="preserve">    5490    Otros Eq. Transporte</t>
  </si>
  <si>
    <t xml:space="preserve">    5610   Eq. De Defensa y Seg.</t>
  </si>
  <si>
    <t xml:space="preserve">    5630   Maq y Eq. Construcc</t>
  </si>
  <si>
    <t xml:space="preserve">    7990    Otras Erogaciones Especiales</t>
  </si>
  <si>
    <t xml:space="preserve">    5650   Eq. Comunicación y Telecomincación</t>
  </si>
  <si>
    <t>Periodo (Enero -Junio de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</si>
</sst>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-#,##0.00;#,##0.00"/>
    <numFmt numFmtId="165" formatCode="#,##0.00_ ;\-#,##0.00\ "/>
    <numFmt numFmtId="166" formatCode="#,##0.0_ ;\-#,##0.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2">
    <xf numFmtId="0" fontId="0" fillId="0" borderId="0" xfId="0"/>
    <xf numFmtId="39" fontId="0" fillId="2" borderId="1" xfId="0" applyNumberFormat="1" applyFill="1" applyBorder="1"/>
    <xf numFmtId="164" fontId="0" fillId="2" borderId="1" xfId="0" applyNumberForma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/>
    <xf numFmtId="39" fontId="0" fillId="2" borderId="6" xfId="0" applyNumberFormat="1" applyFill="1" applyBorder="1"/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9" fontId="2" fillId="2" borderId="7" xfId="0" applyNumberFormat="1" applyFont="1" applyFill="1" applyBorder="1" applyAlignment="1">
      <alignment horizontal="left"/>
    </xf>
    <xf numFmtId="39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9" fontId="0" fillId="3" borderId="5" xfId="0" applyNumberFormat="1" applyFill="1" applyBorder="1" applyAlignment="1">
      <alignment horizontal="left"/>
    </xf>
    <xf numFmtId="39" fontId="0" fillId="3" borderId="1" xfId="0" applyNumberFormat="1" applyFill="1" applyBorder="1"/>
    <xf numFmtId="39" fontId="0" fillId="4" borderId="1" xfId="0" applyNumberFormat="1" applyFill="1" applyBorder="1"/>
    <xf numFmtId="49" fontId="1" fillId="2" borderId="10" xfId="0" applyNumberFormat="1" applyFont="1" applyFill="1" applyBorder="1" applyAlignment="1">
      <alignment horizontal="center"/>
    </xf>
    <xf numFmtId="39" fontId="0" fillId="0" borderId="0" xfId="0" applyNumberFormat="1"/>
    <xf numFmtId="165" fontId="0" fillId="0" borderId="0" xfId="0" applyNumberFormat="1"/>
    <xf numFmtId="39" fontId="0" fillId="2" borderId="11" xfId="0" applyNumberFormat="1" applyFill="1" applyBorder="1"/>
    <xf numFmtId="165" fontId="0" fillId="4" borderId="0" xfId="0" applyNumberFormat="1" applyFill="1"/>
    <xf numFmtId="49" fontId="1" fillId="2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39" fontId="0" fillId="4" borderId="0" xfId="0" applyNumberFormat="1" applyFill="1"/>
    <xf numFmtId="166" fontId="0" fillId="4" borderId="0" xfId="0" applyNumberFormat="1" applyFill="1"/>
    <xf numFmtId="39" fontId="0" fillId="2" borderId="16" xfId="0" applyNumberFormat="1" applyFill="1" applyBorder="1"/>
    <xf numFmtId="43" fontId="0" fillId="0" borderId="0" xfId="1" applyFont="1"/>
    <xf numFmtId="43" fontId="0" fillId="3" borderId="0" xfId="0" applyNumberFormat="1" applyFill="1"/>
    <xf numFmtId="0" fontId="0" fillId="3" borderId="0" xfId="0" applyFill="1"/>
    <xf numFmtId="49" fontId="0" fillId="7" borderId="13" xfId="0" applyNumberFormat="1" applyFill="1" applyBorder="1" applyAlignment="1">
      <alignment horizontal="left"/>
    </xf>
    <xf numFmtId="49" fontId="0" fillId="6" borderId="13" xfId="0" applyNumberFormat="1" applyFill="1" applyBorder="1" applyAlignment="1">
      <alignment horizontal="left"/>
    </xf>
    <xf numFmtId="39" fontId="0" fillId="7" borderId="1" xfId="0" applyNumberFormat="1" applyFill="1" applyBorder="1"/>
    <xf numFmtId="39" fontId="0" fillId="6" borderId="1" xfId="0" applyNumberFormat="1" applyFill="1" applyBorder="1"/>
    <xf numFmtId="10" fontId="0" fillId="0" borderId="0" xfId="2" applyNumberFormat="1" applyFont="1"/>
    <xf numFmtId="0" fontId="0" fillId="6" borderId="0" xfId="0" applyFill="1"/>
    <xf numFmtId="0" fontId="0" fillId="8" borderId="0" xfId="0" applyFill="1"/>
    <xf numFmtId="39" fontId="0" fillId="3" borderId="16" xfId="0" applyNumberFormat="1" applyFill="1" applyBorder="1"/>
    <xf numFmtId="39" fontId="0" fillId="2" borderId="17" xfId="0" applyNumberFormat="1" applyFill="1" applyBorder="1"/>
    <xf numFmtId="0" fontId="0" fillId="5" borderId="0" xfId="0" applyFill="1"/>
    <xf numFmtId="39" fontId="0" fillId="5" borderId="0" xfId="0" applyNumberFormat="1" applyFill="1"/>
    <xf numFmtId="165" fontId="0" fillId="5" borderId="0" xfId="0" applyNumberFormat="1" applyFill="1"/>
    <xf numFmtId="0" fontId="0" fillId="9" borderId="0" xfId="0" applyFill="1"/>
    <xf numFmtId="43" fontId="0" fillId="9" borderId="0" xfId="1" applyFont="1" applyFill="1"/>
    <xf numFmtId="43" fontId="0" fillId="0" borderId="0" xfId="0" applyNumberFormat="1"/>
    <xf numFmtId="0" fontId="6" fillId="0" borderId="0" xfId="0" applyFont="1"/>
    <xf numFmtId="49" fontId="8" fillId="2" borderId="25" xfId="0" applyNumberFormat="1" applyFont="1" applyFill="1" applyBorder="1" applyAlignment="1">
      <alignment horizontal="left"/>
    </xf>
    <xf numFmtId="0" fontId="8" fillId="0" borderId="21" xfId="0" applyFont="1" applyBorder="1"/>
    <xf numFmtId="0" fontId="8" fillId="0" borderId="22" xfId="0" applyFont="1" applyBorder="1"/>
    <xf numFmtId="49" fontId="8" fillId="2" borderId="1" xfId="0" applyNumberFormat="1" applyFont="1" applyFill="1" applyBorder="1" applyAlignment="1">
      <alignment horizontal="left"/>
    </xf>
    <xf numFmtId="0" fontId="8" fillId="0" borderId="18" xfId="0" applyFont="1" applyBorder="1"/>
    <xf numFmtId="0" fontId="8" fillId="0" borderId="13" xfId="0" applyFont="1" applyBorder="1"/>
    <xf numFmtId="49" fontId="8" fillId="2" borderId="11" xfId="0" applyNumberFormat="1" applyFont="1" applyFill="1" applyBorder="1" applyAlignment="1">
      <alignment horizontal="left"/>
    </xf>
    <xf numFmtId="49" fontId="8" fillId="2" borderId="16" xfId="0" applyNumberFormat="1" applyFont="1" applyFill="1" applyBorder="1" applyAlignment="1">
      <alignment horizontal="left"/>
    </xf>
    <xf numFmtId="0" fontId="8" fillId="0" borderId="19" xfId="0" applyFont="1" applyBorder="1"/>
    <xf numFmtId="0" fontId="8" fillId="0" borderId="14" xfId="0" applyFont="1" applyBorder="1"/>
    <xf numFmtId="0" fontId="8" fillId="0" borderId="0" xfId="0" applyFont="1"/>
    <xf numFmtId="49" fontId="8" fillId="0" borderId="1" xfId="0" applyNumberFormat="1" applyFont="1" applyBorder="1" applyAlignment="1">
      <alignment horizontal="left"/>
    </xf>
    <xf numFmtId="49" fontId="7" fillId="2" borderId="16" xfId="0" applyNumberFormat="1" applyFont="1" applyFill="1" applyBorder="1" applyAlignment="1">
      <alignment horizontal="left"/>
    </xf>
    <xf numFmtId="0" fontId="7" fillId="0" borderId="19" xfId="0" applyFont="1" applyBorder="1"/>
    <xf numFmtId="0" fontId="7" fillId="0" borderId="14" xfId="0" applyFont="1" applyBorder="1"/>
    <xf numFmtId="49" fontId="7" fillId="2" borderId="1" xfId="0" applyNumberFormat="1" applyFont="1" applyFill="1" applyBorder="1" applyAlignment="1">
      <alignment horizontal="left"/>
    </xf>
    <xf numFmtId="0" fontId="7" fillId="0" borderId="18" xfId="0" applyFont="1" applyBorder="1"/>
    <xf numFmtId="0" fontId="7" fillId="0" borderId="13" xfId="0" applyFont="1" applyBorder="1"/>
    <xf numFmtId="49" fontId="8" fillId="2" borderId="11" xfId="0" applyNumberFormat="1" applyFont="1" applyFill="1" applyBorder="1" applyAlignment="1">
      <alignment horizontal="left"/>
    </xf>
    <xf numFmtId="49" fontId="8" fillId="2" borderId="18" xfId="0" applyNumberFormat="1" applyFont="1" applyFill="1" applyBorder="1" applyAlignment="1">
      <alignment horizontal="left"/>
    </xf>
    <xf numFmtId="49" fontId="8" fillId="2" borderId="13" xfId="0" applyNumberFormat="1" applyFont="1" applyFill="1" applyBorder="1" applyAlignment="1">
      <alignment horizontal="left"/>
    </xf>
    <xf numFmtId="0" fontId="6" fillId="10" borderId="24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9" fontId="8" fillId="2" borderId="11" xfId="0" applyNumberFormat="1" applyFont="1" applyFill="1" applyBorder="1" applyAlignment="1">
      <alignment horizontal="right"/>
    </xf>
    <xf numFmtId="39" fontId="8" fillId="2" borderId="13" xfId="0" applyNumberFormat="1" applyFont="1" applyFill="1" applyBorder="1" applyAlignment="1">
      <alignment horizontal="right"/>
    </xf>
    <xf numFmtId="39" fontId="8" fillId="0" borderId="11" xfId="0" applyNumberFormat="1" applyFont="1" applyBorder="1" applyAlignment="1">
      <alignment horizontal="right"/>
    </xf>
    <xf numFmtId="39" fontId="8" fillId="0" borderId="13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39" fontId="8" fillId="2" borderId="11" xfId="0" applyNumberFormat="1" applyFont="1" applyFill="1" applyBorder="1" applyAlignment="1">
      <alignment horizontal="right"/>
    </xf>
    <xf numFmtId="39" fontId="8" fillId="2" borderId="13" xfId="0" applyNumberFormat="1" applyFont="1" applyFill="1" applyBorder="1" applyAlignment="1">
      <alignment horizontal="right"/>
    </xf>
    <xf numFmtId="39" fontId="7" fillId="0" borderId="11" xfId="0" applyNumberFormat="1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39" fontId="7" fillId="2" borderId="11" xfId="0" applyNumberFormat="1" applyFont="1" applyFill="1" applyBorder="1" applyAlignment="1">
      <alignment horizontal="right"/>
    </xf>
    <xf numFmtId="39" fontId="7" fillId="2" borderId="13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60960</xdr:rowOff>
    </xdr:from>
    <xdr:to>
      <xdr:col>2</xdr:col>
      <xdr:colOff>441960</xdr:colOff>
      <xdr:row>8</xdr:row>
      <xdr:rowOff>266700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26720"/>
          <a:ext cx="15849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A28" sqref="A28"/>
    </sheetView>
  </sheetViews>
  <sheetFormatPr baseColWidth="10" defaultRowHeight="14.4" x14ac:dyDescent="0.3"/>
  <cols>
    <col min="1" max="1" width="24.5546875" bestFit="1" customWidth="1"/>
    <col min="2" max="2" width="11.6640625" bestFit="1" customWidth="1"/>
    <col min="3" max="3" width="12.44140625" bestFit="1" customWidth="1"/>
    <col min="4" max="4" width="11.33203125" bestFit="1" customWidth="1"/>
    <col min="5" max="5" width="12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171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11</v>
      </c>
      <c r="B4" s="1">
        <v>0</v>
      </c>
      <c r="C4" s="2">
        <v>-13834467</v>
      </c>
      <c r="D4" s="1">
        <v>0</v>
      </c>
      <c r="E4" s="2">
        <v>-13834467</v>
      </c>
      <c r="F4" s="1">
        <v>0</v>
      </c>
      <c r="G4" s="2">
        <v>-9684126.9000000004</v>
      </c>
      <c r="H4" s="2">
        <v>-9684126.9000000004</v>
      </c>
      <c r="I4" s="1">
        <v>0</v>
      </c>
      <c r="J4" s="1">
        <v>0</v>
      </c>
      <c r="K4" s="11">
        <v>-4150340.1</v>
      </c>
    </row>
    <row r="5" spans="1:11" ht="14.55" x14ac:dyDescent="0.35">
      <c r="A5" s="10" t="s">
        <v>12</v>
      </c>
      <c r="B5" s="1">
        <v>0</v>
      </c>
      <c r="C5" s="2">
        <v>-13834467</v>
      </c>
      <c r="D5" s="1">
        <v>0</v>
      </c>
      <c r="E5" s="2">
        <v>-13834467</v>
      </c>
      <c r="F5" s="1">
        <v>0</v>
      </c>
      <c r="G5" s="2">
        <v>-9684126.9000000004</v>
      </c>
      <c r="H5" s="2">
        <v>-9684126.9000000004</v>
      </c>
      <c r="I5" s="1">
        <v>0</v>
      </c>
      <c r="J5" s="1">
        <v>0</v>
      </c>
      <c r="K5" s="11">
        <v>-4150340.1</v>
      </c>
    </row>
    <row r="6" spans="1:11" ht="14.55" x14ac:dyDescent="0.35">
      <c r="A6" s="10" t="s">
        <v>13</v>
      </c>
      <c r="B6" s="1">
        <v>0</v>
      </c>
      <c r="C6" s="1">
        <v>609000</v>
      </c>
      <c r="D6" s="1">
        <v>0</v>
      </c>
      <c r="E6" s="1">
        <v>609000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2">
        <v>609000</v>
      </c>
    </row>
    <row r="7" spans="1:11" ht="14.55" x14ac:dyDescent="0.35">
      <c r="A7" s="10" t="s">
        <v>14</v>
      </c>
      <c r="B7" s="1">
        <v>0</v>
      </c>
      <c r="C7" s="1">
        <v>1005000</v>
      </c>
      <c r="D7" s="1">
        <v>0</v>
      </c>
      <c r="E7" s="1">
        <v>1005000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2">
        <v>1005000</v>
      </c>
    </row>
    <row r="8" spans="1:11" ht="14.55" x14ac:dyDescent="0.35">
      <c r="A8" s="10" t="s">
        <v>15</v>
      </c>
      <c r="B8" s="1">
        <v>0</v>
      </c>
      <c r="C8" s="1">
        <v>1614000</v>
      </c>
      <c r="D8" s="1">
        <v>0</v>
      </c>
      <c r="E8" s="1">
        <v>1614000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2">
        <v>1614000</v>
      </c>
    </row>
    <row r="9" spans="1:11" ht="14.55" x14ac:dyDescent="0.35">
      <c r="A9" s="10" t="s">
        <v>16</v>
      </c>
      <c r="B9" s="1">
        <v>0</v>
      </c>
      <c r="C9" s="1">
        <v>3557467</v>
      </c>
      <c r="D9" s="1">
        <v>0</v>
      </c>
      <c r="E9" s="1">
        <v>3557467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2">
        <v>3557467</v>
      </c>
    </row>
    <row r="10" spans="1:11" x14ac:dyDescent="0.3">
      <c r="A10" s="10" t="s">
        <v>17</v>
      </c>
      <c r="B10" s="1">
        <v>0</v>
      </c>
      <c r="C10" s="1">
        <v>1305000</v>
      </c>
      <c r="D10" s="1">
        <v>0</v>
      </c>
      <c r="E10" s="1">
        <v>1305000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2">
        <v>1305000</v>
      </c>
    </row>
    <row r="11" spans="1:11" ht="14.55" x14ac:dyDescent="0.35">
      <c r="A11" s="10" t="s">
        <v>18</v>
      </c>
      <c r="B11" s="1">
        <v>0</v>
      </c>
      <c r="C11" s="1">
        <v>3004000</v>
      </c>
      <c r="D11" s="1">
        <v>0</v>
      </c>
      <c r="E11" s="1">
        <v>3004000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3004000</v>
      </c>
    </row>
    <row r="12" spans="1:11" x14ac:dyDescent="0.3">
      <c r="A12" s="10" t="s">
        <v>19</v>
      </c>
      <c r="B12" s="1">
        <v>0</v>
      </c>
      <c r="C12" s="1">
        <v>30000</v>
      </c>
      <c r="D12" s="1">
        <v>0</v>
      </c>
      <c r="E12" s="1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30000</v>
      </c>
    </row>
    <row r="13" spans="1:11" ht="14.55" x14ac:dyDescent="0.35">
      <c r="A13" s="10" t="s">
        <v>20</v>
      </c>
      <c r="B13" s="1">
        <v>0</v>
      </c>
      <c r="C13" s="1">
        <v>7896467</v>
      </c>
      <c r="D13" s="1">
        <v>0</v>
      </c>
      <c r="E13" s="1">
        <v>7896467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7896467</v>
      </c>
    </row>
    <row r="14" spans="1:11" ht="14.55" x14ac:dyDescent="0.35">
      <c r="A14" s="10" t="s">
        <v>21</v>
      </c>
      <c r="B14" s="1">
        <v>0</v>
      </c>
      <c r="C14" s="1">
        <v>810000</v>
      </c>
      <c r="D14" s="1">
        <v>0</v>
      </c>
      <c r="E14" s="1">
        <v>810000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2">
        <v>810000</v>
      </c>
    </row>
    <row r="15" spans="1:11" ht="14.55" x14ac:dyDescent="0.35">
      <c r="A15" s="10" t="s">
        <v>22</v>
      </c>
      <c r="B15" s="1">
        <v>0</v>
      </c>
      <c r="C15" s="1">
        <v>810000</v>
      </c>
      <c r="D15" s="1">
        <v>0</v>
      </c>
      <c r="E15" s="1">
        <v>810000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2">
        <v>810000</v>
      </c>
    </row>
    <row r="16" spans="1:11" ht="14.55" x14ac:dyDescent="0.35">
      <c r="A16" s="10" t="s">
        <v>23</v>
      </c>
      <c r="B16" s="1">
        <v>0</v>
      </c>
      <c r="C16" s="1">
        <v>98000</v>
      </c>
      <c r="D16" s="1">
        <v>0</v>
      </c>
      <c r="E16" s="1">
        <v>98000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98000</v>
      </c>
    </row>
    <row r="17" spans="1:11" ht="14.55" x14ac:dyDescent="0.35">
      <c r="A17" s="10" t="s">
        <v>24</v>
      </c>
      <c r="B17" s="1">
        <v>0</v>
      </c>
      <c r="C17" s="1">
        <v>266000</v>
      </c>
      <c r="D17" s="1">
        <v>0</v>
      </c>
      <c r="E17" s="1">
        <v>266000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266000</v>
      </c>
    </row>
    <row r="18" spans="1:11" x14ac:dyDescent="0.3">
      <c r="A18" s="10" t="s">
        <v>25</v>
      </c>
      <c r="B18" s="1">
        <v>0</v>
      </c>
      <c r="C18" s="1">
        <v>300000</v>
      </c>
      <c r="D18" s="1">
        <v>0</v>
      </c>
      <c r="E18" s="1">
        <v>300000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2">
        <v>300000</v>
      </c>
    </row>
    <row r="19" spans="1:11" x14ac:dyDescent="0.3">
      <c r="A19" s="10" t="s">
        <v>26</v>
      </c>
      <c r="B19" s="1">
        <v>0</v>
      </c>
      <c r="C19" s="1">
        <v>40000</v>
      </c>
      <c r="D19" s="1">
        <v>0</v>
      </c>
      <c r="E19" s="1">
        <v>40000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2">
        <v>40000</v>
      </c>
    </row>
    <row r="20" spans="1:11" x14ac:dyDescent="0.3">
      <c r="A20" s="10" t="s">
        <v>27</v>
      </c>
      <c r="B20" s="1">
        <v>0</v>
      </c>
      <c r="C20" s="1">
        <v>2700000</v>
      </c>
      <c r="D20" s="1">
        <v>0</v>
      </c>
      <c r="E20" s="1">
        <v>2700000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2">
        <v>2700000</v>
      </c>
    </row>
    <row r="21" spans="1:11" x14ac:dyDescent="0.3">
      <c r="A21" s="10" t="s">
        <v>28</v>
      </c>
      <c r="B21" s="1">
        <v>0</v>
      </c>
      <c r="C21" s="1">
        <v>50000</v>
      </c>
      <c r="D21" s="1">
        <v>0</v>
      </c>
      <c r="E21" s="1">
        <v>50000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2">
        <v>50000</v>
      </c>
    </row>
    <row r="22" spans="1:11" x14ac:dyDescent="0.3">
      <c r="A22" s="10" t="s">
        <v>29</v>
      </c>
      <c r="B22" s="1">
        <v>0</v>
      </c>
      <c r="C22" s="1">
        <v>60000</v>
      </c>
      <c r="D22" s="1">
        <v>0</v>
      </c>
      <c r="E22" s="1">
        <v>60000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2">
        <v>60000</v>
      </c>
    </row>
    <row r="23" spans="1:11" x14ac:dyDescent="0.3">
      <c r="A23" s="10" t="s">
        <v>30</v>
      </c>
      <c r="B23" s="1">
        <v>0</v>
      </c>
      <c r="C23" s="1">
        <v>3514000</v>
      </c>
      <c r="D23" s="1">
        <v>0</v>
      </c>
      <c r="E23" s="1">
        <v>3514000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3514000</v>
      </c>
    </row>
    <row r="24" spans="1:11" x14ac:dyDescent="0.3">
      <c r="A24" s="10" t="s">
        <v>31</v>
      </c>
      <c r="B24" s="1">
        <v>0</v>
      </c>
      <c r="C24" s="1">
        <v>13834467</v>
      </c>
      <c r="D24" s="1">
        <v>0</v>
      </c>
      <c r="E24" s="1">
        <v>13834467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13834467</v>
      </c>
    </row>
    <row r="25" spans="1:11" x14ac:dyDescent="0.3">
      <c r="A25" s="13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4">
        <v>-9684126.9000000004</v>
      </c>
      <c r="H25" s="4">
        <v>-9684126.9000000004</v>
      </c>
      <c r="I25" s="3">
        <v>0</v>
      </c>
      <c r="J25" s="3">
        <v>0</v>
      </c>
      <c r="K25" s="14">
        <v>9684126.9000000004</v>
      </c>
    </row>
    <row r="26" spans="1:11" ht="15" thickBo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workbookViewId="0">
      <selection activeCell="G10" sqref="G10"/>
    </sheetView>
  </sheetViews>
  <sheetFormatPr baseColWidth="10" defaultRowHeight="14.4" x14ac:dyDescent="0.3"/>
  <cols>
    <col min="1" max="1" width="27.33203125" bestFit="1" customWidth="1"/>
    <col min="2" max="2" width="13.44140625" bestFit="1" customWidth="1"/>
    <col min="3" max="3" width="14.33203125" bestFit="1" customWidth="1"/>
    <col min="4" max="4" width="14.109375" bestFit="1" customWidth="1"/>
    <col min="5" max="5" width="13.44140625" bestFit="1" customWidth="1"/>
    <col min="6" max="6" width="13.33203125" bestFit="1" customWidth="1"/>
    <col min="7" max="7" width="12.66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172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33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">
        <v>-65454.35</v>
      </c>
      <c r="H4" s="2">
        <v>-65454.35</v>
      </c>
      <c r="I4" s="1">
        <v>0</v>
      </c>
      <c r="J4" s="1">
        <v>0</v>
      </c>
      <c r="K4" s="11">
        <v>65454.35</v>
      </c>
    </row>
    <row r="5" spans="1:11" ht="14.55" x14ac:dyDescent="0.35">
      <c r="A5" s="10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2">
        <v>-65454.35</v>
      </c>
      <c r="H5" s="2">
        <v>-65454.35</v>
      </c>
      <c r="I5" s="1">
        <v>0</v>
      </c>
      <c r="J5" s="1">
        <v>0</v>
      </c>
      <c r="K5" s="11">
        <v>65454.35</v>
      </c>
    </row>
    <row r="6" spans="1:11" ht="14.55" x14ac:dyDescent="0.35">
      <c r="A6" s="10" t="s">
        <v>35</v>
      </c>
      <c r="B6" s="2">
        <v>-172500122.62</v>
      </c>
      <c r="C6" s="1">
        <v>0</v>
      </c>
      <c r="D6" s="1">
        <v>0</v>
      </c>
      <c r="E6" s="2">
        <v>-172500122.62</v>
      </c>
      <c r="F6" s="1">
        <v>0</v>
      </c>
      <c r="G6" s="2">
        <v>-92467248</v>
      </c>
      <c r="H6" s="2">
        <v>-92467248</v>
      </c>
      <c r="I6" s="1">
        <v>0</v>
      </c>
      <c r="J6" s="1">
        <v>0</v>
      </c>
      <c r="K6" s="11">
        <v>-80032874.620000005</v>
      </c>
    </row>
    <row r="7" spans="1:11" ht="14.55" x14ac:dyDescent="0.35">
      <c r="A7" s="10" t="s">
        <v>11</v>
      </c>
      <c r="B7" s="2">
        <v>-172500122.62</v>
      </c>
      <c r="C7" s="1">
        <v>0</v>
      </c>
      <c r="D7" s="1">
        <v>0</v>
      </c>
      <c r="E7" s="2">
        <v>-172500122.62</v>
      </c>
      <c r="F7" s="1">
        <v>0</v>
      </c>
      <c r="G7" s="2">
        <v>-92467248</v>
      </c>
      <c r="H7" s="2">
        <v>-92467248</v>
      </c>
      <c r="I7" s="1">
        <v>0</v>
      </c>
      <c r="J7" s="1">
        <v>0</v>
      </c>
      <c r="K7" s="11">
        <v>-80032874.620000005</v>
      </c>
    </row>
    <row r="8" spans="1:11" ht="14.55" x14ac:dyDescent="0.35">
      <c r="A8" s="10" t="s">
        <v>12</v>
      </c>
      <c r="B8" s="2">
        <v>-172500122.62</v>
      </c>
      <c r="C8" s="1">
        <v>0</v>
      </c>
      <c r="D8" s="1">
        <v>0</v>
      </c>
      <c r="E8" s="2">
        <v>-172500122.62</v>
      </c>
      <c r="F8" s="1">
        <v>0</v>
      </c>
      <c r="G8" s="2">
        <v>-92532702.349999994</v>
      </c>
      <c r="H8" s="2">
        <v>-92532702.349999994</v>
      </c>
      <c r="I8" s="1">
        <v>0</v>
      </c>
      <c r="J8" s="1">
        <v>0</v>
      </c>
      <c r="K8" s="11">
        <v>-79967420.269999996</v>
      </c>
    </row>
    <row r="9" spans="1:11" x14ac:dyDescent="0.3">
      <c r="A9" s="10" t="s">
        <v>36</v>
      </c>
      <c r="B9" s="1">
        <v>0</v>
      </c>
      <c r="C9" s="1">
        <v>1350000</v>
      </c>
      <c r="D9" s="1">
        <v>0</v>
      </c>
      <c r="E9" s="1">
        <v>1350000</v>
      </c>
      <c r="F9" s="1">
        <v>0</v>
      </c>
      <c r="G9" s="1">
        <v>1290360.72</v>
      </c>
      <c r="H9" s="1">
        <v>1290360.72</v>
      </c>
      <c r="I9" s="1">
        <v>0</v>
      </c>
      <c r="J9" s="1">
        <v>0</v>
      </c>
      <c r="K9" s="12">
        <v>59639.28</v>
      </c>
    </row>
    <row r="10" spans="1:11" ht="14.55" x14ac:dyDescent="0.35">
      <c r="A10" s="10" t="s">
        <v>37</v>
      </c>
      <c r="B10" s="1">
        <v>0</v>
      </c>
      <c r="C10" s="1">
        <v>1650000</v>
      </c>
      <c r="D10" s="1">
        <v>0</v>
      </c>
      <c r="E10" s="1">
        <v>1650000</v>
      </c>
      <c r="F10" s="1">
        <v>0</v>
      </c>
      <c r="G10" s="1">
        <v>1602440.08</v>
      </c>
      <c r="H10" s="1">
        <v>1602440.08</v>
      </c>
      <c r="I10" s="1">
        <v>0</v>
      </c>
      <c r="J10" s="1">
        <v>0</v>
      </c>
      <c r="K10" s="12">
        <v>47559.92</v>
      </c>
    </row>
    <row r="11" spans="1:11" ht="14.55" x14ac:dyDescent="0.35">
      <c r="A11" s="10" t="s">
        <v>38</v>
      </c>
      <c r="B11" s="1">
        <v>0</v>
      </c>
      <c r="C11" s="1">
        <v>3000000</v>
      </c>
      <c r="D11" s="1">
        <v>0</v>
      </c>
      <c r="E11" s="1">
        <v>3000000</v>
      </c>
      <c r="F11" s="1">
        <v>0</v>
      </c>
      <c r="G11" s="1">
        <v>2892800.8</v>
      </c>
      <c r="H11" s="1">
        <v>2892800.8</v>
      </c>
      <c r="I11" s="1">
        <v>0</v>
      </c>
      <c r="J11" s="1">
        <v>0</v>
      </c>
      <c r="K11" s="12">
        <v>107199.2</v>
      </c>
    </row>
    <row r="12" spans="1:11" ht="14.55" x14ac:dyDescent="0.35">
      <c r="A12" s="10" t="s">
        <v>39</v>
      </c>
      <c r="B12" s="1">
        <v>0</v>
      </c>
      <c r="C12" s="1">
        <v>50000</v>
      </c>
      <c r="D12" s="1">
        <v>0</v>
      </c>
      <c r="E12" s="1">
        <v>50000</v>
      </c>
      <c r="F12" s="1">
        <v>16990</v>
      </c>
      <c r="G12" s="1">
        <v>0</v>
      </c>
      <c r="H12" s="1">
        <v>16990</v>
      </c>
      <c r="I12" s="1">
        <v>0</v>
      </c>
      <c r="J12" s="1">
        <v>0</v>
      </c>
      <c r="K12" s="12">
        <v>33010</v>
      </c>
    </row>
    <row r="13" spans="1:11" ht="14.55" x14ac:dyDescent="0.35">
      <c r="A13" s="10" t="s">
        <v>40</v>
      </c>
      <c r="B13" s="1">
        <v>0</v>
      </c>
      <c r="C13" s="1">
        <v>872918.02</v>
      </c>
      <c r="D13" s="1">
        <v>0</v>
      </c>
      <c r="E13" s="1">
        <v>872918.02</v>
      </c>
      <c r="F13" s="1">
        <v>0</v>
      </c>
      <c r="G13" s="1">
        <v>271960.23</v>
      </c>
      <c r="H13" s="1">
        <v>271960.23</v>
      </c>
      <c r="I13" s="1">
        <v>0</v>
      </c>
      <c r="J13" s="1">
        <v>0</v>
      </c>
      <c r="K13" s="12">
        <v>600957.79</v>
      </c>
    </row>
    <row r="14" spans="1:11" x14ac:dyDescent="0.3">
      <c r="A14" s="10" t="s">
        <v>41</v>
      </c>
      <c r="B14" s="1">
        <v>6240000</v>
      </c>
      <c r="C14" s="1">
        <v>4420000</v>
      </c>
      <c r="D14" s="1">
        <v>-4420000</v>
      </c>
      <c r="E14" s="1">
        <v>6240000</v>
      </c>
      <c r="F14" s="1">
        <v>0</v>
      </c>
      <c r="G14" s="1">
        <v>175488.28</v>
      </c>
      <c r="H14" s="1">
        <v>175488.28</v>
      </c>
      <c r="I14" s="1">
        <v>0</v>
      </c>
      <c r="J14" s="1">
        <v>0</v>
      </c>
      <c r="K14" s="12">
        <v>6064511.7199999997</v>
      </c>
    </row>
    <row r="15" spans="1:11" ht="14.55" x14ac:dyDescent="0.35">
      <c r="A15" s="10" t="s">
        <v>42</v>
      </c>
      <c r="B15" s="1">
        <v>15600000</v>
      </c>
      <c r="C15" s="1">
        <v>11948658.289999999</v>
      </c>
      <c r="D15" s="1">
        <v>-11948658.289999999</v>
      </c>
      <c r="E15" s="1">
        <v>15600000</v>
      </c>
      <c r="F15" s="1">
        <v>3674397.49</v>
      </c>
      <c r="G15" s="1">
        <v>3581739.97</v>
      </c>
      <c r="H15" s="1">
        <v>7256137.46</v>
      </c>
      <c r="I15" s="1">
        <v>0</v>
      </c>
      <c r="J15" s="1">
        <v>0</v>
      </c>
      <c r="K15" s="12">
        <v>8343862.54</v>
      </c>
    </row>
    <row r="16" spans="1:11" ht="14.55" x14ac:dyDescent="0.35">
      <c r="A16" s="10" t="s">
        <v>13</v>
      </c>
      <c r="B16" s="1">
        <v>2600000</v>
      </c>
      <c r="C16" s="1">
        <v>4455380.5599999996</v>
      </c>
      <c r="D16" s="1">
        <v>-4455380.5599999996</v>
      </c>
      <c r="E16" s="1">
        <v>2600000</v>
      </c>
      <c r="F16" s="1">
        <v>1855380.56</v>
      </c>
      <c r="G16" s="1">
        <v>0</v>
      </c>
      <c r="H16" s="1">
        <v>1855380.56</v>
      </c>
      <c r="I16" s="1">
        <v>0</v>
      </c>
      <c r="J16" s="1">
        <v>0</v>
      </c>
      <c r="K16" s="12">
        <v>744619.44</v>
      </c>
    </row>
    <row r="17" spans="1:11" ht="14.55" x14ac:dyDescent="0.35">
      <c r="A17" s="10" t="s">
        <v>15</v>
      </c>
      <c r="B17" s="1">
        <v>24440000</v>
      </c>
      <c r="C17" s="1">
        <v>21746956.870000001</v>
      </c>
      <c r="D17" s="1">
        <v>-20824038.850000001</v>
      </c>
      <c r="E17" s="1">
        <v>25362918.02</v>
      </c>
      <c r="F17" s="1">
        <v>5546768.0499999998</v>
      </c>
      <c r="G17" s="1">
        <v>4029188.48</v>
      </c>
      <c r="H17" s="1">
        <v>9575956.5299999993</v>
      </c>
      <c r="I17" s="1">
        <v>0</v>
      </c>
      <c r="J17" s="1">
        <v>0</v>
      </c>
      <c r="K17" s="12">
        <v>15786961.49</v>
      </c>
    </row>
    <row r="18" spans="1:11" x14ac:dyDescent="0.3">
      <c r="A18" s="10" t="s">
        <v>43</v>
      </c>
      <c r="B18" s="1">
        <v>4680000</v>
      </c>
      <c r="C18" s="1">
        <v>3978261</v>
      </c>
      <c r="D18" s="1">
        <v>-3978261</v>
      </c>
      <c r="E18" s="1">
        <v>4680000</v>
      </c>
      <c r="F18" s="1">
        <v>1495612</v>
      </c>
      <c r="G18" s="1">
        <v>941689</v>
      </c>
      <c r="H18" s="1">
        <v>2437301</v>
      </c>
      <c r="I18" s="1">
        <v>0</v>
      </c>
      <c r="J18" s="1">
        <v>0</v>
      </c>
      <c r="K18" s="12">
        <v>2242699</v>
      </c>
    </row>
    <row r="19" spans="1:11" x14ac:dyDescent="0.3">
      <c r="A19" s="10" t="s">
        <v>44</v>
      </c>
      <c r="B19" s="1">
        <v>3120000</v>
      </c>
      <c r="C19" s="1">
        <v>0</v>
      </c>
      <c r="D19" s="1">
        <v>0</v>
      </c>
      <c r="E19" s="1">
        <v>3120000</v>
      </c>
      <c r="F19" s="1">
        <v>789527</v>
      </c>
      <c r="G19" s="1">
        <v>681954</v>
      </c>
      <c r="H19" s="1">
        <v>1471481</v>
      </c>
      <c r="I19" s="1">
        <v>0</v>
      </c>
      <c r="J19" s="1">
        <v>0</v>
      </c>
      <c r="K19" s="12">
        <v>1648519</v>
      </c>
    </row>
    <row r="20" spans="1:11" x14ac:dyDescent="0.3">
      <c r="A20" s="10" t="s">
        <v>45</v>
      </c>
      <c r="B20" s="1">
        <v>18555968.379999999</v>
      </c>
      <c r="C20" s="1">
        <v>21055968.379999999</v>
      </c>
      <c r="D20" s="1">
        <v>-18555968.379999999</v>
      </c>
      <c r="E20" s="1">
        <v>21055968.379999999</v>
      </c>
      <c r="F20" s="1">
        <v>0</v>
      </c>
      <c r="G20" s="1">
        <v>8618510.4199999999</v>
      </c>
      <c r="H20" s="1">
        <v>8618510.4199999999</v>
      </c>
      <c r="I20" s="1">
        <v>0</v>
      </c>
      <c r="J20" s="1">
        <v>0</v>
      </c>
      <c r="K20" s="12">
        <v>12437457.960000001</v>
      </c>
    </row>
    <row r="21" spans="1:11" x14ac:dyDescent="0.3">
      <c r="A21" s="10" t="s">
        <v>46</v>
      </c>
      <c r="B21" s="1">
        <v>6864000</v>
      </c>
      <c r="C21" s="1">
        <v>6492285.8899999997</v>
      </c>
      <c r="D21" s="1">
        <v>-6492285.8899999997</v>
      </c>
      <c r="E21" s="1">
        <v>6864000</v>
      </c>
      <c r="F21" s="1">
        <v>3027600</v>
      </c>
      <c r="G21" s="1">
        <v>2999754.43</v>
      </c>
      <c r="H21" s="1">
        <v>6027354.4299999997</v>
      </c>
      <c r="I21" s="1">
        <v>0</v>
      </c>
      <c r="J21" s="1">
        <v>0</v>
      </c>
      <c r="K21" s="12">
        <v>836645.57</v>
      </c>
    </row>
    <row r="22" spans="1:11" x14ac:dyDescent="0.3">
      <c r="A22" s="10" t="s">
        <v>47</v>
      </c>
      <c r="B22" s="1">
        <v>0</v>
      </c>
      <c r="C22" s="1">
        <v>69600.960000000006</v>
      </c>
      <c r="D22" s="1">
        <v>0</v>
      </c>
      <c r="E22" s="1">
        <v>69600.960000000006</v>
      </c>
      <c r="F22" s="1">
        <v>52200.72</v>
      </c>
      <c r="G22" s="1">
        <v>17400.240000000002</v>
      </c>
      <c r="H22" s="1">
        <v>69600.960000000006</v>
      </c>
      <c r="I22" s="1">
        <v>0</v>
      </c>
      <c r="J22" s="1">
        <v>0</v>
      </c>
      <c r="K22" s="12">
        <v>0</v>
      </c>
    </row>
    <row r="23" spans="1:11" x14ac:dyDescent="0.3">
      <c r="A23" s="10" t="s">
        <v>48</v>
      </c>
      <c r="B23" s="1">
        <v>2277600</v>
      </c>
      <c r="C23" s="1">
        <v>0</v>
      </c>
      <c r="D23" s="1">
        <v>-2277600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0</v>
      </c>
    </row>
    <row r="24" spans="1:11" x14ac:dyDescent="0.3">
      <c r="A24" s="10" t="s">
        <v>49</v>
      </c>
      <c r="B24" s="1">
        <v>5200000</v>
      </c>
      <c r="C24" s="1">
        <v>0</v>
      </c>
      <c r="D24" s="1">
        <v>0</v>
      </c>
      <c r="E24" s="1">
        <v>5200000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5200000</v>
      </c>
    </row>
    <row r="25" spans="1:11" x14ac:dyDescent="0.3">
      <c r="A25" s="10" t="s">
        <v>18</v>
      </c>
      <c r="B25" s="1">
        <v>10400000</v>
      </c>
      <c r="C25" s="1">
        <v>44851.03</v>
      </c>
      <c r="D25" s="1">
        <v>0</v>
      </c>
      <c r="E25" s="1">
        <v>10444851.029999999</v>
      </c>
      <c r="F25" s="1">
        <v>137808</v>
      </c>
      <c r="G25" s="1">
        <v>44851.03</v>
      </c>
      <c r="H25" s="1">
        <v>182659.03</v>
      </c>
      <c r="I25" s="1">
        <v>0</v>
      </c>
      <c r="J25" s="1">
        <v>0</v>
      </c>
      <c r="K25" s="12">
        <v>10262192</v>
      </c>
    </row>
    <row r="26" spans="1:11" x14ac:dyDescent="0.3">
      <c r="A26" s="10" t="s">
        <v>50</v>
      </c>
      <c r="B26" s="1">
        <v>3640000</v>
      </c>
      <c r="C26" s="1">
        <v>1560000</v>
      </c>
      <c r="D26" s="1">
        <v>-5200000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2">
        <v>0</v>
      </c>
    </row>
    <row r="27" spans="1:11" x14ac:dyDescent="0.3">
      <c r="A27" s="10" t="s">
        <v>51</v>
      </c>
      <c r="B27" s="1">
        <v>0</v>
      </c>
      <c r="C27" s="1">
        <v>365170</v>
      </c>
      <c r="D27" s="1">
        <v>0</v>
      </c>
      <c r="E27" s="1">
        <v>365170</v>
      </c>
      <c r="F27" s="1">
        <v>273877.5</v>
      </c>
      <c r="G27" s="1">
        <v>91292.5</v>
      </c>
      <c r="H27" s="1">
        <v>365170</v>
      </c>
      <c r="I27" s="1">
        <v>0</v>
      </c>
      <c r="J27" s="1">
        <v>0</v>
      </c>
      <c r="K27" s="12">
        <v>0</v>
      </c>
    </row>
    <row r="28" spans="1:11" x14ac:dyDescent="0.3">
      <c r="A28" s="10" t="s">
        <v>52</v>
      </c>
      <c r="B28" s="1">
        <v>1996800</v>
      </c>
      <c r="C28" s="1">
        <v>1996800</v>
      </c>
      <c r="D28" s="1">
        <v>-2596800</v>
      </c>
      <c r="E28" s="1">
        <v>1396800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2">
        <v>1396800</v>
      </c>
    </row>
    <row r="29" spans="1:11" x14ac:dyDescent="0.3">
      <c r="A29" s="10" t="s">
        <v>53</v>
      </c>
      <c r="B29" s="1">
        <v>2600000</v>
      </c>
      <c r="C29" s="1">
        <v>2600000</v>
      </c>
      <c r="D29" s="1">
        <v>-4600000</v>
      </c>
      <c r="E29" s="1">
        <v>600000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2">
        <v>600000</v>
      </c>
    </row>
    <row r="30" spans="1:11" x14ac:dyDescent="0.3">
      <c r="A30" s="10" t="s">
        <v>54</v>
      </c>
      <c r="B30" s="1">
        <v>0</v>
      </c>
      <c r="C30" s="1">
        <v>40961777.560000002</v>
      </c>
      <c r="D30" s="1">
        <v>0</v>
      </c>
      <c r="E30" s="1">
        <v>40961777.560000002</v>
      </c>
      <c r="F30" s="1">
        <v>18978850.16</v>
      </c>
      <c r="G30" s="1">
        <v>17134466.239999998</v>
      </c>
      <c r="H30" s="1">
        <v>36113316.399999999</v>
      </c>
      <c r="I30" s="1">
        <v>0</v>
      </c>
      <c r="J30" s="1">
        <v>0</v>
      </c>
      <c r="K30" s="12">
        <v>4848461.16</v>
      </c>
    </row>
    <row r="31" spans="1:11" x14ac:dyDescent="0.3">
      <c r="A31" s="10" t="s">
        <v>20</v>
      </c>
      <c r="B31" s="1">
        <v>59334368.380000003</v>
      </c>
      <c r="C31" s="1">
        <v>79124714.819999993</v>
      </c>
      <c r="D31" s="1">
        <v>-43700915.270000003</v>
      </c>
      <c r="E31" s="1">
        <v>94758167.930000007</v>
      </c>
      <c r="F31" s="1">
        <v>24755475.379999999</v>
      </c>
      <c r="G31" s="1">
        <v>30529917.859999999</v>
      </c>
      <c r="H31" s="1">
        <v>55285393.240000002</v>
      </c>
      <c r="I31" s="1">
        <v>0</v>
      </c>
      <c r="J31" s="1">
        <v>0</v>
      </c>
      <c r="K31" s="12">
        <v>39472774.689999998</v>
      </c>
    </row>
    <row r="32" spans="1:11" x14ac:dyDescent="0.3">
      <c r="A32" s="10" t="s">
        <v>55</v>
      </c>
      <c r="B32" s="1">
        <v>26000000</v>
      </c>
      <c r="C32" s="1">
        <v>0</v>
      </c>
      <c r="D32" s="1">
        <v>0</v>
      </c>
      <c r="E32" s="1">
        <v>26000000</v>
      </c>
      <c r="F32" s="1">
        <v>7154831.1299999999</v>
      </c>
      <c r="G32" s="1">
        <v>9724174.3900000006</v>
      </c>
      <c r="H32" s="1">
        <v>16879005.52</v>
      </c>
      <c r="I32" s="1">
        <v>0</v>
      </c>
      <c r="J32" s="1">
        <v>0</v>
      </c>
      <c r="K32" s="12">
        <v>9120994.4800000004</v>
      </c>
    </row>
    <row r="33" spans="1:11" x14ac:dyDescent="0.3">
      <c r="A33" s="10" t="s">
        <v>56</v>
      </c>
      <c r="B33" s="1">
        <v>0</v>
      </c>
      <c r="C33" s="1">
        <v>1060000</v>
      </c>
      <c r="D33" s="1">
        <v>-500000</v>
      </c>
      <c r="E33" s="1">
        <v>560000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2">
        <v>560000</v>
      </c>
    </row>
    <row r="34" spans="1:11" x14ac:dyDescent="0.3">
      <c r="A34" s="10" t="s">
        <v>57</v>
      </c>
      <c r="B34" s="1">
        <v>1560000</v>
      </c>
      <c r="C34" s="1">
        <v>0</v>
      </c>
      <c r="D34" s="1">
        <v>-1000000</v>
      </c>
      <c r="E34" s="1">
        <v>560000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2">
        <v>560000</v>
      </c>
    </row>
    <row r="35" spans="1:11" x14ac:dyDescent="0.3">
      <c r="A35" s="10" t="s">
        <v>22</v>
      </c>
      <c r="B35" s="1">
        <v>27560000</v>
      </c>
      <c r="C35" s="1">
        <v>1060000</v>
      </c>
      <c r="D35" s="1">
        <v>-1500000</v>
      </c>
      <c r="E35" s="1">
        <v>27120000</v>
      </c>
      <c r="F35" s="1">
        <v>7154831.1299999999</v>
      </c>
      <c r="G35" s="1">
        <v>9724174.3900000006</v>
      </c>
      <c r="H35" s="1">
        <v>16879005.52</v>
      </c>
      <c r="I35" s="1">
        <v>0</v>
      </c>
      <c r="J35" s="1">
        <v>0</v>
      </c>
      <c r="K35" s="12">
        <v>10240994.48</v>
      </c>
    </row>
    <row r="36" spans="1:11" x14ac:dyDescent="0.3">
      <c r="A36" s="10" t="s">
        <v>58</v>
      </c>
      <c r="B36" s="1">
        <v>36145985.399999999</v>
      </c>
      <c r="C36" s="1">
        <v>2277600</v>
      </c>
      <c r="D36" s="1">
        <v>-35684317.57</v>
      </c>
      <c r="E36" s="1">
        <v>2739267.83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2">
        <v>2739267.83</v>
      </c>
    </row>
    <row r="37" spans="1:11" x14ac:dyDescent="0.3">
      <c r="A37" s="10" t="s">
        <v>59</v>
      </c>
      <c r="B37" s="1">
        <v>36145985.399999999</v>
      </c>
      <c r="C37" s="1">
        <v>2277600</v>
      </c>
      <c r="D37" s="1">
        <v>-35684317.57</v>
      </c>
      <c r="E37" s="1">
        <v>2739267.83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2">
        <v>2739267.83</v>
      </c>
    </row>
    <row r="38" spans="1:11" x14ac:dyDescent="0.3">
      <c r="A38" s="10" t="s">
        <v>60</v>
      </c>
      <c r="B38" s="1">
        <v>4060992</v>
      </c>
      <c r="C38" s="1">
        <v>0</v>
      </c>
      <c r="D38" s="1">
        <v>0</v>
      </c>
      <c r="E38" s="1">
        <v>4060992</v>
      </c>
      <c r="F38" s="1">
        <v>0</v>
      </c>
      <c r="G38" s="1">
        <v>1627000</v>
      </c>
      <c r="H38" s="1">
        <v>1627000</v>
      </c>
      <c r="I38" s="1">
        <v>0</v>
      </c>
      <c r="J38" s="1">
        <v>0</v>
      </c>
      <c r="K38" s="12">
        <v>2433992</v>
      </c>
    </row>
    <row r="39" spans="1:11" x14ac:dyDescent="0.3">
      <c r="A39" s="10" t="s">
        <v>61</v>
      </c>
      <c r="B39" s="1">
        <v>5043912.93</v>
      </c>
      <c r="C39" s="1">
        <v>0</v>
      </c>
      <c r="D39" s="1">
        <v>-2500000</v>
      </c>
      <c r="E39" s="1">
        <v>2543912.9300000002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2">
        <v>2543912.9300000002</v>
      </c>
    </row>
    <row r="40" spans="1:11" x14ac:dyDescent="0.3">
      <c r="A40" s="10" t="s">
        <v>62</v>
      </c>
      <c r="B40" s="1">
        <v>4207309.01</v>
      </c>
      <c r="C40" s="1">
        <v>0</v>
      </c>
      <c r="D40" s="1">
        <v>0</v>
      </c>
      <c r="E40" s="1">
        <v>4207309.01</v>
      </c>
      <c r="F40" s="1">
        <v>0</v>
      </c>
      <c r="G40" s="1">
        <v>2022744.72</v>
      </c>
      <c r="H40" s="1">
        <v>2022744.72</v>
      </c>
      <c r="I40" s="1">
        <v>0</v>
      </c>
      <c r="J40" s="1">
        <v>0</v>
      </c>
      <c r="K40" s="12">
        <v>2184564.29</v>
      </c>
    </row>
    <row r="41" spans="1:11" x14ac:dyDescent="0.3">
      <c r="A41" s="10" t="s">
        <v>63</v>
      </c>
      <c r="B41" s="1">
        <v>1229015.8</v>
      </c>
      <c r="C41" s="1">
        <v>0</v>
      </c>
      <c r="D41" s="1">
        <v>0</v>
      </c>
      <c r="E41" s="1">
        <v>1229015.8</v>
      </c>
      <c r="F41" s="1">
        <v>0</v>
      </c>
      <c r="G41" s="1">
        <v>267053.59000000003</v>
      </c>
      <c r="H41" s="1">
        <v>267053.59000000003</v>
      </c>
      <c r="I41" s="1">
        <v>0</v>
      </c>
      <c r="J41" s="1">
        <v>0</v>
      </c>
      <c r="K41" s="12">
        <v>961962.21</v>
      </c>
    </row>
    <row r="42" spans="1:11" x14ac:dyDescent="0.3">
      <c r="A42" s="10" t="s">
        <v>64</v>
      </c>
      <c r="B42" s="1">
        <v>6223659.4400000004</v>
      </c>
      <c r="C42" s="1">
        <v>0</v>
      </c>
      <c r="D42" s="1">
        <v>-3000000</v>
      </c>
      <c r="E42" s="1">
        <v>3223659.44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2">
        <v>3223659.44</v>
      </c>
    </row>
    <row r="43" spans="1:11" x14ac:dyDescent="0.3">
      <c r="A43" s="10" t="s">
        <v>65</v>
      </c>
      <c r="B43" s="1">
        <v>4254879.66</v>
      </c>
      <c r="C43" s="1">
        <v>0</v>
      </c>
      <c r="D43" s="1">
        <v>0</v>
      </c>
      <c r="E43" s="1">
        <v>4254879.66</v>
      </c>
      <c r="F43" s="1">
        <v>0</v>
      </c>
      <c r="G43" s="1">
        <v>2023356.38</v>
      </c>
      <c r="H43" s="1">
        <v>2023356.38</v>
      </c>
      <c r="I43" s="1">
        <v>0</v>
      </c>
      <c r="J43" s="1">
        <v>0</v>
      </c>
      <c r="K43" s="12">
        <v>2231523.2799999998</v>
      </c>
    </row>
    <row r="44" spans="1:11" x14ac:dyDescent="0.3">
      <c r="A44" s="10" t="s">
        <v>66</v>
      </c>
      <c r="B44" s="1">
        <v>25019768.84</v>
      </c>
      <c r="C44" s="1">
        <v>0</v>
      </c>
      <c r="D44" s="1">
        <v>-5500000</v>
      </c>
      <c r="E44" s="1">
        <v>19519768.84</v>
      </c>
      <c r="F44" s="1">
        <v>0</v>
      </c>
      <c r="G44" s="1">
        <v>5940154.6900000004</v>
      </c>
      <c r="H44" s="1">
        <v>5940154.6900000004</v>
      </c>
      <c r="I44" s="1">
        <v>0</v>
      </c>
      <c r="J44" s="1">
        <v>0</v>
      </c>
      <c r="K44" s="12">
        <v>13579614.15</v>
      </c>
    </row>
    <row r="45" spans="1:11" x14ac:dyDescent="0.3">
      <c r="A45" s="10" t="s">
        <v>31</v>
      </c>
      <c r="B45" s="1">
        <v>172500122.62</v>
      </c>
      <c r="C45" s="1">
        <v>107209271.69</v>
      </c>
      <c r="D45" s="1">
        <v>-107209271.69</v>
      </c>
      <c r="E45" s="1">
        <v>172500122.62</v>
      </c>
      <c r="F45" s="1">
        <v>37457074.560000002</v>
      </c>
      <c r="G45" s="1">
        <v>53116236.219999999</v>
      </c>
      <c r="H45" s="1">
        <v>90573310.780000001</v>
      </c>
      <c r="I45" s="1">
        <v>0</v>
      </c>
      <c r="J45" s="1">
        <v>0</v>
      </c>
      <c r="K45" s="12">
        <v>81926811.840000004</v>
      </c>
    </row>
    <row r="46" spans="1:11" ht="15" thickBot="1" x14ac:dyDescent="0.35">
      <c r="A46" s="18" t="s">
        <v>32</v>
      </c>
      <c r="B46" s="19">
        <v>0</v>
      </c>
      <c r="C46" s="20">
        <v>107209271.69</v>
      </c>
      <c r="D46" s="20">
        <v>-107209271.69</v>
      </c>
      <c r="E46" s="19">
        <v>0</v>
      </c>
      <c r="F46" s="20">
        <v>37457074.560000002</v>
      </c>
      <c r="G46" s="20">
        <v>-39416466.130000003</v>
      </c>
      <c r="H46" s="20">
        <v>-1959391.57</v>
      </c>
      <c r="I46" s="19">
        <v>0</v>
      </c>
      <c r="J46" s="19">
        <v>0</v>
      </c>
      <c r="K46" s="21">
        <v>1959391.57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8"/>
  <sheetViews>
    <sheetView zoomScale="80" zoomScaleNormal="80" workbookViewId="0">
      <pane xSplit="9792" topLeftCell="M1"/>
      <selection pane="topRight" activeCell="M3" sqref="M3"/>
    </sheetView>
  </sheetViews>
  <sheetFormatPr baseColWidth="10" defaultRowHeight="14.4" x14ac:dyDescent="0.3"/>
  <cols>
    <col min="1" max="1" width="31.88671875" customWidth="1"/>
    <col min="2" max="2" width="5.33203125" customWidth="1"/>
    <col min="3" max="3" width="14.6640625" bestFit="1" customWidth="1"/>
    <col min="4" max="5" width="15.33203125" bestFit="1" customWidth="1"/>
    <col min="6" max="6" width="14.6640625" bestFit="1" customWidth="1"/>
    <col min="7" max="7" width="14.33203125" bestFit="1" customWidth="1"/>
    <col min="8" max="9" width="13.5546875" bestFit="1" customWidth="1"/>
    <col min="10" max="10" width="13.88671875" bestFit="1" customWidth="1"/>
    <col min="11" max="12" width="13.5546875" bestFit="1" customWidth="1"/>
    <col min="13" max="13" width="16" bestFit="1" customWidth="1"/>
    <col min="14" max="14" width="16.109375" customWidth="1"/>
    <col min="15" max="15" width="16" customWidth="1"/>
    <col min="16" max="16" width="11.109375" customWidth="1"/>
    <col min="17" max="17" width="16" bestFit="1" customWidth="1"/>
    <col min="18" max="19" width="15" bestFit="1" customWidth="1"/>
    <col min="20" max="20" width="14.109375" bestFit="1" customWidth="1"/>
  </cols>
  <sheetData>
    <row r="1" spans="1:20" ht="18.45" x14ac:dyDescent="0.45">
      <c r="A1" s="6" t="s">
        <v>172</v>
      </c>
      <c r="B1" s="6"/>
    </row>
    <row r="2" spans="1:20" ht="15" thickBot="1" x14ac:dyDescent="0.4"/>
    <row r="3" spans="1:20" ht="14.55" x14ac:dyDescent="0.35">
      <c r="A3" s="7" t="s">
        <v>0</v>
      </c>
      <c r="B3" s="31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25" t="s">
        <v>202</v>
      </c>
      <c r="N3" s="30" t="s">
        <v>173</v>
      </c>
      <c r="O3" s="30" t="s">
        <v>174</v>
      </c>
      <c r="P3" s="30" t="s">
        <v>204</v>
      </c>
      <c r="Q3" s="30" t="s">
        <v>203</v>
      </c>
      <c r="R3" s="30" t="s">
        <v>175</v>
      </c>
      <c r="S3" s="30" t="s">
        <v>176</v>
      </c>
    </row>
    <row r="4" spans="1:20" ht="14.55" x14ac:dyDescent="0.35">
      <c r="A4" s="10" t="s">
        <v>33</v>
      </c>
      <c r="B4" s="32"/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-65454.35</v>
      </c>
      <c r="I4" s="2">
        <v>-65454.35</v>
      </c>
      <c r="J4" s="1">
        <v>0</v>
      </c>
      <c r="K4" s="1">
        <v>0</v>
      </c>
      <c r="L4" s="11">
        <v>65454.35</v>
      </c>
    </row>
    <row r="5" spans="1:20" ht="14.55" x14ac:dyDescent="0.35">
      <c r="A5" s="10" t="s">
        <v>34</v>
      </c>
      <c r="B5" s="32"/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-65454.35</v>
      </c>
      <c r="I5" s="2">
        <v>-65454.35</v>
      </c>
      <c r="J5" s="1">
        <v>0</v>
      </c>
      <c r="K5" s="1">
        <v>0</v>
      </c>
      <c r="L5" s="11">
        <v>65454.35</v>
      </c>
    </row>
    <row r="6" spans="1:20" ht="14.55" x14ac:dyDescent="0.35">
      <c r="A6" s="10" t="s">
        <v>35</v>
      </c>
      <c r="B6" s="32"/>
      <c r="C6" s="2">
        <v>-172500122.62</v>
      </c>
      <c r="D6" s="1">
        <v>0</v>
      </c>
      <c r="E6" s="1">
        <v>0</v>
      </c>
      <c r="F6" s="2">
        <v>-172500122.62</v>
      </c>
      <c r="G6" s="1">
        <v>0</v>
      </c>
      <c r="H6" s="2">
        <v>-92467248</v>
      </c>
      <c r="I6" s="2">
        <v>-92467248</v>
      </c>
      <c r="J6" s="1">
        <v>0</v>
      </c>
      <c r="K6" s="1">
        <v>0</v>
      </c>
      <c r="L6" s="11">
        <v>-80032874.620000005</v>
      </c>
    </row>
    <row r="7" spans="1:20" ht="14.55" x14ac:dyDescent="0.35">
      <c r="A7" s="10" t="s">
        <v>11</v>
      </c>
      <c r="B7" s="32"/>
      <c r="C7" s="2">
        <v>-172500122.62</v>
      </c>
      <c r="D7" s="1">
        <v>0</v>
      </c>
      <c r="E7" s="1">
        <v>0</v>
      </c>
      <c r="F7" s="2">
        <v>-172500122.62</v>
      </c>
      <c r="G7" s="1">
        <v>0</v>
      </c>
      <c r="H7" s="2">
        <v>-92467248</v>
      </c>
      <c r="I7" s="2">
        <v>-92467248</v>
      </c>
      <c r="J7" s="1">
        <v>0</v>
      </c>
      <c r="K7" s="1">
        <v>0</v>
      </c>
      <c r="L7" s="11">
        <v>-80032874.620000005</v>
      </c>
    </row>
    <row r="8" spans="1:20" ht="14.55" x14ac:dyDescent="0.35">
      <c r="A8" s="10" t="s">
        <v>12</v>
      </c>
      <c r="B8" s="32"/>
      <c r="C8" s="2">
        <v>-172500122.62</v>
      </c>
      <c r="D8" s="1">
        <v>0</v>
      </c>
      <c r="E8" s="1">
        <v>0</v>
      </c>
      <c r="F8" s="2">
        <v>-172500122.62</v>
      </c>
      <c r="G8" s="1">
        <v>0</v>
      </c>
      <c r="H8" s="2">
        <v>-92532702.349999994</v>
      </c>
      <c r="I8" s="2">
        <v>-92532702.349999994</v>
      </c>
      <c r="J8" s="1">
        <v>0</v>
      </c>
      <c r="K8" s="1">
        <v>0</v>
      </c>
      <c r="L8" s="11">
        <v>-79967420.269999996</v>
      </c>
    </row>
    <row r="9" spans="1:20" ht="15" thickBot="1" x14ac:dyDescent="0.4">
      <c r="A9" s="10"/>
      <c r="B9" s="32"/>
      <c r="C9" s="2"/>
      <c r="D9" s="1"/>
      <c r="E9" s="1"/>
      <c r="F9" s="2"/>
      <c r="G9" s="1"/>
      <c r="H9" s="2"/>
      <c r="I9" s="2"/>
      <c r="J9" s="1"/>
      <c r="K9" s="1"/>
      <c r="L9" s="11"/>
    </row>
    <row r="10" spans="1:20" ht="14.55" x14ac:dyDescent="0.35">
      <c r="A10" s="10"/>
      <c r="B10" s="33"/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9" t="s">
        <v>10</v>
      </c>
      <c r="M10" s="25" t="s">
        <v>202</v>
      </c>
      <c r="N10" s="30" t="s">
        <v>173</v>
      </c>
      <c r="O10" s="30" t="s">
        <v>174</v>
      </c>
      <c r="P10" s="30" t="s">
        <v>204</v>
      </c>
      <c r="Q10" s="30" t="s">
        <v>203</v>
      </c>
      <c r="R10" s="30" t="s">
        <v>175</v>
      </c>
      <c r="S10" s="30" t="s">
        <v>176</v>
      </c>
      <c r="T10" t="s">
        <v>205</v>
      </c>
    </row>
    <row r="11" spans="1:20" ht="14.55" x14ac:dyDescent="0.35">
      <c r="A11" s="10" t="s">
        <v>37</v>
      </c>
      <c r="B11" s="32" t="s">
        <v>178</v>
      </c>
      <c r="C11" s="1">
        <v>0</v>
      </c>
      <c r="D11" s="1">
        <v>1650000</v>
      </c>
      <c r="E11" s="1">
        <v>0</v>
      </c>
      <c r="F11" s="1">
        <v>1650000</v>
      </c>
      <c r="G11" s="1">
        <v>0</v>
      </c>
      <c r="H11" s="1">
        <v>1602440.08</v>
      </c>
      <c r="I11" s="1">
        <v>1602440.08</v>
      </c>
      <c r="J11" s="1">
        <v>0</v>
      </c>
      <c r="K11" s="1">
        <v>0</v>
      </c>
      <c r="L11" s="28">
        <v>47559.92</v>
      </c>
      <c r="M11" s="24">
        <v>0</v>
      </c>
      <c r="N11" s="24">
        <v>1650000</v>
      </c>
      <c r="O11" s="1">
        <v>1602440.08</v>
      </c>
      <c r="P11" s="1">
        <v>0</v>
      </c>
      <c r="Q11" s="1">
        <v>1602440.08</v>
      </c>
      <c r="R11" s="1">
        <v>1602440.08</v>
      </c>
      <c r="S11" s="1">
        <v>1602440.08</v>
      </c>
      <c r="T11" s="46"/>
    </row>
    <row r="12" spans="1:20" x14ac:dyDescent="0.3">
      <c r="A12" s="10" t="s">
        <v>36</v>
      </c>
      <c r="B12" s="32" t="s">
        <v>177</v>
      </c>
      <c r="C12" s="1">
        <v>0</v>
      </c>
      <c r="D12" s="1">
        <v>1350000</v>
      </c>
      <c r="E12" s="1">
        <v>0</v>
      </c>
      <c r="F12" s="1">
        <v>1350000</v>
      </c>
      <c r="G12" s="1">
        <v>0</v>
      </c>
      <c r="H12" s="1">
        <v>1290360.72</v>
      </c>
      <c r="I12" s="1">
        <v>1290360.72</v>
      </c>
      <c r="J12" s="1">
        <v>0</v>
      </c>
      <c r="K12" s="1">
        <v>0</v>
      </c>
      <c r="L12" s="28">
        <v>59639.28</v>
      </c>
      <c r="M12" s="24">
        <v>0</v>
      </c>
      <c r="N12" s="24">
        <v>1350000</v>
      </c>
      <c r="O12" s="1">
        <v>1290360.72</v>
      </c>
      <c r="P12" s="1">
        <v>0</v>
      </c>
      <c r="Q12" s="1">
        <v>1290360.72</v>
      </c>
      <c r="R12" s="1">
        <v>1290360.72</v>
      </c>
      <c r="S12" s="1">
        <v>1290360.72</v>
      </c>
      <c r="T12" s="46"/>
    </row>
    <row r="13" spans="1:20" ht="14.55" x14ac:dyDescent="0.35">
      <c r="A13" s="10"/>
      <c r="B13" s="32"/>
      <c r="C13" s="1"/>
      <c r="D13" s="1"/>
      <c r="E13" s="1"/>
      <c r="F13" s="1"/>
      <c r="G13" s="1"/>
      <c r="H13" s="1"/>
      <c r="I13" s="1"/>
      <c r="J13" s="1"/>
      <c r="K13" s="1"/>
      <c r="L13" s="12"/>
      <c r="Q13" s="26"/>
    </row>
    <row r="14" spans="1:20" ht="14.55" x14ac:dyDescent="0.35">
      <c r="A14" s="10" t="s">
        <v>38</v>
      </c>
      <c r="B14" s="32"/>
      <c r="C14" s="1">
        <v>0</v>
      </c>
      <c r="D14" s="1">
        <v>3000000</v>
      </c>
      <c r="E14" s="1">
        <v>0</v>
      </c>
      <c r="F14" s="1">
        <v>3000000</v>
      </c>
      <c r="G14" s="1">
        <v>0</v>
      </c>
      <c r="H14" s="1">
        <v>2892800.8</v>
      </c>
      <c r="I14" s="1">
        <v>2892800.8</v>
      </c>
      <c r="J14" s="1">
        <v>0</v>
      </c>
      <c r="K14" s="1">
        <v>0</v>
      </c>
      <c r="L14" s="12">
        <v>107199.2</v>
      </c>
      <c r="M14" s="26">
        <f>SUM(M11:M12)</f>
        <v>0</v>
      </c>
      <c r="N14" s="26">
        <f t="shared" ref="N14:S14" si="0">SUM(N11:N12)</f>
        <v>3000000</v>
      </c>
      <c r="O14" s="26">
        <f t="shared" si="0"/>
        <v>2892800.8</v>
      </c>
      <c r="P14" s="26">
        <f t="shared" si="0"/>
        <v>0</v>
      </c>
      <c r="Q14" s="26">
        <f t="shared" si="0"/>
        <v>2892800.8</v>
      </c>
      <c r="R14" s="26">
        <f t="shared" si="0"/>
        <v>2892800.8</v>
      </c>
      <c r="S14" s="26">
        <f t="shared" si="0"/>
        <v>2892800.8</v>
      </c>
    </row>
    <row r="15" spans="1:20" ht="15" thickBot="1" x14ac:dyDescent="0.4">
      <c r="A15" s="10"/>
      <c r="B15" s="32"/>
      <c r="C15" s="1"/>
      <c r="D15" s="1"/>
      <c r="E15" s="1"/>
      <c r="F15" s="1"/>
      <c r="G15" s="1"/>
      <c r="H15" s="1"/>
      <c r="I15" s="23"/>
      <c r="J15" s="1"/>
      <c r="K15" s="1"/>
      <c r="L15" s="12"/>
      <c r="R15" s="47"/>
    </row>
    <row r="16" spans="1:20" ht="14.55" x14ac:dyDescent="0.35">
      <c r="A16" s="10"/>
      <c r="B16" s="33"/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9" t="s">
        <v>10</v>
      </c>
      <c r="M16" s="25" t="s">
        <v>202</v>
      </c>
      <c r="N16" s="30" t="s">
        <v>173</v>
      </c>
      <c r="O16" s="30" t="s">
        <v>174</v>
      </c>
      <c r="P16" s="30" t="s">
        <v>204</v>
      </c>
      <c r="Q16" s="30" t="s">
        <v>203</v>
      </c>
      <c r="R16" s="30" t="s">
        <v>175</v>
      </c>
      <c r="S16" s="30" t="s">
        <v>176</v>
      </c>
      <c r="T16" t="s">
        <v>205</v>
      </c>
    </row>
    <row r="17" spans="1:20" ht="14.55" x14ac:dyDescent="0.35">
      <c r="A17" s="10" t="s">
        <v>39</v>
      </c>
      <c r="B17" s="32" t="s">
        <v>179</v>
      </c>
      <c r="C17" s="1">
        <v>0</v>
      </c>
      <c r="D17" s="1">
        <v>50000</v>
      </c>
      <c r="E17" s="1">
        <v>0</v>
      </c>
      <c r="F17" s="1">
        <v>50000</v>
      </c>
      <c r="G17" s="1">
        <v>16990</v>
      </c>
      <c r="H17" s="1">
        <v>0</v>
      </c>
      <c r="I17" s="1">
        <v>16990</v>
      </c>
      <c r="J17" s="1">
        <v>0</v>
      </c>
      <c r="K17" s="1">
        <v>0</v>
      </c>
      <c r="L17" s="28">
        <v>33010</v>
      </c>
      <c r="M17" s="24">
        <v>0</v>
      </c>
      <c r="N17" s="24">
        <v>50000</v>
      </c>
      <c r="O17" s="1">
        <v>16990</v>
      </c>
      <c r="P17" s="1">
        <v>0</v>
      </c>
      <c r="Q17" s="1">
        <v>16990</v>
      </c>
      <c r="R17" s="1">
        <v>16990</v>
      </c>
      <c r="S17" s="1">
        <v>16990</v>
      </c>
      <c r="T17" s="46"/>
    </row>
    <row r="18" spans="1:20" ht="14.55" x14ac:dyDescent="0.35">
      <c r="A18" s="10" t="s">
        <v>40</v>
      </c>
      <c r="B18" s="32" t="s">
        <v>183</v>
      </c>
      <c r="C18" s="1">
        <v>0</v>
      </c>
      <c r="D18" s="1">
        <v>872918.02</v>
      </c>
      <c r="E18" s="1">
        <v>0</v>
      </c>
      <c r="F18" s="1">
        <v>872918.02</v>
      </c>
      <c r="G18" s="1">
        <v>0</v>
      </c>
      <c r="H18" s="1">
        <v>271960.23</v>
      </c>
      <c r="I18" s="1">
        <v>271960.23</v>
      </c>
      <c r="J18" s="1">
        <v>0</v>
      </c>
      <c r="K18" s="1">
        <v>0</v>
      </c>
      <c r="L18" s="28">
        <v>600957.79</v>
      </c>
      <c r="M18" s="24">
        <v>0</v>
      </c>
      <c r="N18" s="24">
        <v>872918.02</v>
      </c>
      <c r="O18" s="1">
        <v>271960.23</v>
      </c>
      <c r="P18" s="1">
        <v>0</v>
      </c>
      <c r="Q18" s="1">
        <v>271960.23</v>
      </c>
      <c r="R18" s="1">
        <v>271960.23</v>
      </c>
      <c r="S18" s="1">
        <v>271960.23</v>
      </c>
      <c r="T18" s="46"/>
    </row>
    <row r="19" spans="1:20" x14ac:dyDescent="0.3">
      <c r="A19" s="10" t="s">
        <v>41</v>
      </c>
      <c r="B19" s="32" t="s">
        <v>182</v>
      </c>
      <c r="C19" s="1">
        <v>6240000</v>
      </c>
      <c r="D19" s="1">
        <v>4420000</v>
      </c>
      <c r="E19" s="1">
        <v>-4420000</v>
      </c>
      <c r="F19" s="1">
        <v>6240000</v>
      </c>
      <c r="G19" s="1">
        <v>0</v>
      </c>
      <c r="H19" s="1">
        <v>175488.28</v>
      </c>
      <c r="I19" s="1">
        <v>175488.28</v>
      </c>
      <c r="J19" s="1">
        <v>0</v>
      </c>
      <c r="K19" s="1">
        <v>0</v>
      </c>
      <c r="L19" s="28">
        <v>6064511.7199999997</v>
      </c>
      <c r="M19" s="24">
        <v>6240000</v>
      </c>
      <c r="N19" s="24">
        <v>6240000</v>
      </c>
      <c r="O19" s="1">
        <v>175488.28</v>
      </c>
      <c r="P19" s="1">
        <v>0</v>
      </c>
      <c r="Q19" s="1">
        <v>175488.28</v>
      </c>
      <c r="R19" s="1">
        <v>175488.28</v>
      </c>
      <c r="S19" s="1">
        <v>175488.28</v>
      </c>
      <c r="T19" s="46"/>
    </row>
    <row r="20" spans="1:20" ht="14.55" x14ac:dyDescent="0.35">
      <c r="A20" s="10" t="s">
        <v>42</v>
      </c>
      <c r="B20" s="32" t="s">
        <v>180</v>
      </c>
      <c r="C20" s="1">
        <v>15600000</v>
      </c>
      <c r="D20" s="1">
        <v>11948658.289999999</v>
      </c>
      <c r="E20" s="1">
        <v>-11948658.289999999</v>
      </c>
      <c r="F20" s="1">
        <v>15600000</v>
      </c>
      <c r="G20" s="1">
        <v>3674397.49</v>
      </c>
      <c r="H20" s="1">
        <v>3581739.97</v>
      </c>
      <c r="I20" s="1">
        <v>7256137.46</v>
      </c>
      <c r="J20" s="1">
        <v>0</v>
      </c>
      <c r="K20" s="1">
        <v>0</v>
      </c>
      <c r="L20" s="28">
        <v>8343862.54</v>
      </c>
      <c r="M20" s="24">
        <v>15600000</v>
      </c>
      <c r="N20" s="24">
        <v>15600000</v>
      </c>
      <c r="O20" s="1">
        <v>7256137.46</v>
      </c>
      <c r="P20" s="1">
        <v>0</v>
      </c>
      <c r="Q20" s="1">
        <v>7256137.46</v>
      </c>
      <c r="R20" s="1">
        <v>7256137.46</v>
      </c>
      <c r="S20" s="1">
        <v>7256137.46</v>
      </c>
      <c r="T20" s="46"/>
    </row>
    <row r="21" spans="1:20" ht="14.55" x14ac:dyDescent="0.35">
      <c r="A21" s="10" t="s">
        <v>13</v>
      </c>
      <c r="B21" s="32" t="s">
        <v>181</v>
      </c>
      <c r="C21" s="1">
        <v>2600000</v>
      </c>
      <c r="D21" s="1">
        <v>4455380.5599999996</v>
      </c>
      <c r="E21" s="1">
        <v>-4455380.5599999996</v>
      </c>
      <c r="F21" s="1">
        <v>2600000</v>
      </c>
      <c r="G21" s="1">
        <v>1855380.56</v>
      </c>
      <c r="H21" s="1">
        <v>0</v>
      </c>
      <c r="I21" s="1">
        <v>1855380.56</v>
      </c>
      <c r="J21" s="1">
        <v>0</v>
      </c>
      <c r="K21" s="1">
        <v>0</v>
      </c>
      <c r="L21" s="28">
        <v>744619.44</v>
      </c>
      <c r="M21" s="24">
        <v>2600000</v>
      </c>
      <c r="N21" s="24">
        <v>2600000</v>
      </c>
      <c r="O21" s="1">
        <v>1855380.56</v>
      </c>
      <c r="P21" s="1">
        <v>0</v>
      </c>
      <c r="Q21" s="1">
        <v>1855380.56</v>
      </c>
      <c r="R21" s="1">
        <v>1855380.56</v>
      </c>
      <c r="S21" s="1">
        <v>1855380.56</v>
      </c>
      <c r="T21" s="46"/>
    </row>
    <row r="22" spans="1:20" x14ac:dyDescent="0.3">
      <c r="A22" s="10" t="s">
        <v>15</v>
      </c>
      <c r="B22" s="32"/>
      <c r="C22" s="1">
        <v>24440000</v>
      </c>
      <c r="D22" s="1">
        <v>21746956.870000001</v>
      </c>
      <c r="E22" s="1">
        <v>-20824038.850000001</v>
      </c>
      <c r="F22" s="1">
        <v>25362918.02</v>
      </c>
      <c r="G22" s="1">
        <v>5546768.0499999998</v>
      </c>
      <c r="H22" s="1">
        <v>4029188.48</v>
      </c>
      <c r="I22" s="1">
        <v>9575956.5299999993</v>
      </c>
      <c r="J22" s="1">
        <v>0</v>
      </c>
      <c r="K22" s="1">
        <v>0</v>
      </c>
      <c r="L22" s="12">
        <v>15786961.49</v>
      </c>
      <c r="O22" s="26"/>
      <c r="Q22" s="26"/>
      <c r="R22" s="26"/>
      <c r="S22" s="26"/>
    </row>
    <row r="23" spans="1:20" x14ac:dyDescent="0.3">
      <c r="A23" s="10"/>
      <c r="B23" s="32"/>
      <c r="C23" s="1"/>
      <c r="D23" s="1"/>
      <c r="E23" s="1"/>
      <c r="F23" s="1"/>
      <c r="G23" s="1"/>
      <c r="H23" s="1"/>
      <c r="I23" s="23" t="s">
        <v>175</v>
      </c>
      <c r="J23" s="1"/>
      <c r="K23" s="1"/>
      <c r="L23" s="12"/>
      <c r="M23" s="26">
        <f>SUM(M17:M22)</f>
        <v>24440000</v>
      </c>
      <c r="N23" s="26">
        <f t="shared" ref="N23:S23" si="1">SUM(N17:N22)</f>
        <v>25362918.02</v>
      </c>
      <c r="O23" s="26">
        <f t="shared" si="1"/>
        <v>9575956.5299999993</v>
      </c>
      <c r="P23" s="26">
        <f t="shared" si="1"/>
        <v>0</v>
      </c>
      <c r="Q23" s="26">
        <f t="shared" si="1"/>
        <v>9575956.5299999993</v>
      </c>
      <c r="R23" s="26">
        <f t="shared" si="1"/>
        <v>9575956.5299999993</v>
      </c>
      <c r="S23" s="26">
        <f t="shared" si="1"/>
        <v>9575956.5299999993</v>
      </c>
    </row>
    <row r="24" spans="1:20" ht="15" thickBot="1" x14ac:dyDescent="0.35">
      <c r="A24" s="10"/>
      <c r="B24" s="33"/>
      <c r="C24" s="37"/>
      <c r="D24" s="37"/>
      <c r="E24" s="37"/>
      <c r="F24" s="37"/>
      <c r="G24" s="37"/>
      <c r="H24" s="37"/>
      <c r="I24" s="48"/>
      <c r="J24" s="37"/>
      <c r="K24" s="37"/>
      <c r="L24" s="49"/>
      <c r="M24" s="26"/>
      <c r="N24" s="26"/>
      <c r="O24" s="26"/>
      <c r="P24" s="26"/>
      <c r="Q24" s="26"/>
      <c r="R24" s="47"/>
      <c r="S24" s="26"/>
    </row>
    <row r="25" spans="1:20" x14ac:dyDescent="0.3">
      <c r="A25" s="10"/>
      <c r="B25" s="33"/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8" t="s">
        <v>8</v>
      </c>
      <c r="K25" s="8" t="s">
        <v>9</v>
      </c>
      <c r="L25" s="9" t="s">
        <v>10</v>
      </c>
      <c r="M25" s="25" t="s">
        <v>202</v>
      </c>
      <c r="N25" s="30" t="s">
        <v>173</v>
      </c>
      <c r="O25" s="30" t="s">
        <v>174</v>
      </c>
      <c r="P25" s="30" t="s">
        <v>204</v>
      </c>
      <c r="Q25" s="30" t="s">
        <v>203</v>
      </c>
      <c r="R25" s="30" t="s">
        <v>175</v>
      </c>
      <c r="S25" s="30" t="s">
        <v>176</v>
      </c>
      <c r="T25" t="s">
        <v>205</v>
      </c>
    </row>
    <row r="26" spans="1:20" x14ac:dyDescent="0.3">
      <c r="A26" s="10" t="s">
        <v>43</v>
      </c>
      <c r="B26" s="32" t="s">
        <v>184</v>
      </c>
      <c r="C26" s="1">
        <v>4680000</v>
      </c>
      <c r="D26" s="1">
        <v>3978261</v>
      </c>
      <c r="E26" s="1">
        <v>-3978261</v>
      </c>
      <c r="F26" s="1">
        <v>4680000</v>
      </c>
      <c r="G26" s="1">
        <v>1495612</v>
      </c>
      <c r="H26" s="1">
        <v>941689</v>
      </c>
      <c r="I26" s="1">
        <v>2437301</v>
      </c>
      <c r="J26" s="1">
        <v>0</v>
      </c>
      <c r="K26" s="1">
        <v>0</v>
      </c>
      <c r="L26" s="28">
        <v>2242699</v>
      </c>
      <c r="M26" s="24">
        <v>4680000</v>
      </c>
      <c r="N26" s="24">
        <v>4680000</v>
      </c>
      <c r="O26" s="1">
        <v>2437301</v>
      </c>
      <c r="P26" s="1">
        <v>0</v>
      </c>
      <c r="Q26" s="1">
        <v>2437301</v>
      </c>
      <c r="R26" s="1">
        <v>2437301</v>
      </c>
      <c r="S26" s="1">
        <v>2437301</v>
      </c>
      <c r="T26" s="46"/>
    </row>
    <row r="27" spans="1:20" x14ac:dyDescent="0.3">
      <c r="A27" s="10" t="s">
        <v>44</v>
      </c>
      <c r="B27" s="32" t="s">
        <v>185</v>
      </c>
      <c r="C27" s="1">
        <v>3120000</v>
      </c>
      <c r="D27" s="1">
        <v>0</v>
      </c>
      <c r="E27" s="1">
        <v>0</v>
      </c>
      <c r="F27" s="1">
        <v>3120000</v>
      </c>
      <c r="G27" s="1">
        <v>789527</v>
      </c>
      <c r="H27" s="1">
        <v>681954</v>
      </c>
      <c r="I27" s="1">
        <v>1471481</v>
      </c>
      <c r="J27" s="1">
        <v>0</v>
      </c>
      <c r="K27" s="1">
        <v>0</v>
      </c>
      <c r="L27" s="28">
        <v>1648519</v>
      </c>
      <c r="M27" s="24">
        <v>3120000</v>
      </c>
      <c r="N27" s="24">
        <v>3120000</v>
      </c>
      <c r="O27" s="1">
        <v>1471481</v>
      </c>
      <c r="P27" s="1">
        <v>0</v>
      </c>
      <c r="Q27" s="1">
        <v>1471481</v>
      </c>
      <c r="R27" s="1">
        <v>1471481</v>
      </c>
      <c r="S27" s="1">
        <v>1471481</v>
      </c>
      <c r="T27" s="46"/>
    </row>
    <row r="28" spans="1:20" x14ac:dyDescent="0.3">
      <c r="A28" s="10" t="s">
        <v>45</v>
      </c>
      <c r="B28" s="32" t="s">
        <v>186</v>
      </c>
      <c r="C28" s="1">
        <v>18555968.379999999</v>
      </c>
      <c r="D28" s="1">
        <v>21055968.379999999</v>
      </c>
      <c r="E28" s="1">
        <v>-18555968.379999999</v>
      </c>
      <c r="F28" s="1">
        <v>21055968.379999999</v>
      </c>
      <c r="G28" s="1">
        <v>0</v>
      </c>
      <c r="H28" s="1">
        <v>8618510.4199999999</v>
      </c>
      <c r="I28" s="1">
        <v>8618510.4199999999</v>
      </c>
      <c r="J28" s="1">
        <v>0</v>
      </c>
      <c r="K28" s="1">
        <v>0</v>
      </c>
      <c r="L28" s="28">
        <v>12437457.960000001</v>
      </c>
      <c r="M28" s="24">
        <v>18555968.379999999</v>
      </c>
      <c r="N28" s="24">
        <v>21055968.379999999</v>
      </c>
      <c r="O28" s="1">
        <v>8618510.4199999999</v>
      </c>
      <c r="P28" s="1">
        <v>0</v>
      </c>
      <c r="Q28" s="1">
        <v>8618510.4199999999</v>
      </c>
      <c r="R28" s="1">
        <v>8618510.4199999999</v>
      </c>
      <c r="S28" s="1">
        <v>8618510.4199999999</v>
      </c>
      <c r="T28" s="46"/>
    </row>
    <row r="29" spans="1:20" x14ac:dyDescent="0.3">
      <c r="A29" s="10" t="s">
        <v>46</v>
      </c>
      <c r="B29" s="32" t="s">
        <v>187</v>
      </c>
      <c r="C29" s="1">
        <v>6864000</v>
      </c>
      <c r="D29" s="1">
        <v>6492285.8899999997</v>
      </c>
      <c r="E29" s="1">
        <v>-6492285.8899999997</v>
      </c>
      <c r="F29" s="1">
        <v>6864000</v>
      </c>
      <c r="G29" s="1">
        <v>3027600</v>
      </c>
      <c r="H29" s="1">
        <v>2999754.43</v>
      </c>
      <c r="I29" s="1">
        <v>6027354.4299999997</v>
      </c>
      <c r="J29" s="1">
        <v>0</v>
      </c>
      <c r="K29" s="1">
        <v>0</v>
      </c>
      <c r="L29" s="28">
        <v>836645.57</v>
      </c>
      <c r="M29" s="24">
        <v>6864000</v>
      </c>
      <c r="N29" s="24">
        <v>6864000</v>
      </c>
      <c r="O29" s="1">
        <v>6027354.4299999997</v>
      </c>
      <c r="P29" s="1">
        <v>0</v>
      </c>
      <c r="Q29" s="1">
        <v>6027354.4299999997</v>
      </c>
      <c r="R29" s="1">
        <v>6027354.4299999997</v>
      </c>
      <c r="S29" s="1">
        <v>6027354.4299999997</v>
      </c>
      <c r="T29" s="46"/>
    </row>
    <row r="30" spans="1:20" x14ac:dyDescent="0.3">
      <c r="A30" s="10" t="s">
        <v>47</v>
      </c>
      <c r="B30" s="32" t="s">
        <v>188</v>
      </c>
      <c r="C30" s="1">
        <v>0</v>
      </c>
      <c r="D30" s="1">
        <v>69600.960000000006</v>
      </c>
      <c r="E30" s="1">
        <v>0</v>
      </c>
      <c r="F30" s="1">
        <v>69600.960000000006</v>
      </c>
      <c r="G30" s="1">
        <v>52200.72</v>
      </c>
      <c r="H30" s="1">
        <v>17400.240000000002</v>
      </c>
      <c r="I30" s="1">
        <v>69600.960000000006</v>
      </c>
      <c r="J30" s="1">
        <v>0</v>
      </c>
      <c r="K30" s="1">
        <v>0</v>
      </c>
      <c r="L30" s="28">
        <v>0</v>
      </c>
      <c r="M30" s="24">
        <v>0</v>
      </c>
      <c r="N30" s="24">
        <v>69600.960000000006</v>
      </c>
      <c r="O30" s="1">
        <v>69600.960000000006</v>
      </c>
      <c r="P30" s="1">
        <v>0</v>
      </c>
      <c r="Q30" s="1">
        <v>69600.960000000006</v>
      </c>
      <c r="R30" s="1">
        <v>69600.960000000006</v>
      </c>
      <c r="S30" s="1">
        <v>69600.960000000006</v>
      </c>
      <c r="T30" s="46"/>
    </row>
    <row r="31" spans="1:20" x14ac:dyDescent="0.3">
      <c r="A31" s="10" t="s">
        <v>48</v>
      </c>
      <c r="B31" s="32" t="s">
        <v>189</v>
      </c>
      <c r="C31" s="1">
        <v>2277600</v>
      </c>
      <c r="D31" s="1">
        <v>0</v>
      </c>
      <c r="E31" s="1">
        <v>-2277600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>
        <v>0</v>
      </c>
      <c r="M31" s="24">
        <v>2277600</v>
      </c>
      <c r="N31" s="24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6"/>
    </row>
    <row r="32" spans="1:20" x14ac:dyDescent="0.3">
      <c r="A32" s="10" t="s">
        <v>49</v>
      </c>
      <c r="B32" s="32" t="s">
        <v>190</v>
      </c>
      <c r="C32" s="1">
        <v>5200000</v>
      </c>
      <c r="D32" s="1">
        <v>0</v>
      </c>
      <c r="E32" s="1">
        <v>0</v>
      </c>
      <c r="F32" s="1">
        <v>5200000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8">
        <v>5200000</v>
      </c>
      <c r="M32" s="24">
        <v>5200000</v>
      </c>
      <c r="N32" s="24">
        <v>5200000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6"/>
    </row>
    <row r="33" spans="1:20" x14ac:dyDescent="0.3">
      <c r="A33" s="10" t="s">
        <v>18</v>
      </c>
      <c r="B33" s="32" t="s">
        <v>191</v>
      </c>
      <c r="C33" s="1">
        <v>10400000</v>
      </c>
      <c r="D33" s="1">
        <v>44851.03</v>
      </c>
      <c r="E33" s="1">
        <v>0</v>
      </c>
      <c r="F33" s="1">
        <v>10444851.029999999</v>
      </c>
      <c r="G33" s="1">
        <v>137808</v>
      </c>
      <c r="H33" s="1">
        <v>44851.03</v>
      </c>
      <c r="I33" s="1">
        <v>182659.03</v>
      </c>
      <c r="J33" s="1">
        <v>0</v>
      </c>
      <c r="K33" s="1">
        <v>0</v>
      </c>
      <c r="L33" s="28">
        <v>10262192</v>
      </c>
      <c r="M33" s="24">
        <v>10400000</v>
      </c>
      <c r="N33" s="24">
        <v>10444851.029999999</v>
      </c>
      <c r="O33" s="1">
        <v>182659.03</v>
      </c>
      <c r="P33" s="1">
        <v>0</v>
      </c>
      <c r="Q33" s="1">
        <v>182659.03</v>
      </c>
      <c r="R33" s="1">
        <v>182659.03</v>
      </c>
      <c r="S33" s="1">
        <v>182659.03</v>
      </c>
      <c r="T33" s="46"/>
    </row>
    <row r="34" spans="1:20" x14ac:dyDescent="0.3">
      <c r="A34" s="10" t="s">
        <v>50</v>
      </c>
      <c r="B34" s="32" t="s">
        <v>192</v>
      </c>
      <c r="C34" s="1">
        <v>3640000</v>
      </c>
      <c r="D34" s="1">
        <v>1560000</v>
      </c>
      <c r="E34" s="1">
        <v>-5200000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8">
        <v>0</v>
      </c>
      <c r="M34" s="24">
        <v>3640000</v>
      </c>
      <c r="N34" s="2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46"/>
    </row>
    <row r="35" spans="1:20" x14ac:dyDescent="0.3">
      <c r="A35" s="10" t="s">
        <v>51</v>
      </c>
      <c r="B35" s="32" t="s">
        <v>193</v>
      </c>
      <c r="C35" s="1">
        <v>0</v>
      </c>
      <c r="D35" s="1">
        <v>365170</v>
      </c>
      <c r="E35" s="1">
        <v>0</v>
      </c>
      <c r="F35" s="1">
        <v>365170</v>
      </c>
      <c r="G35" s="1">
        <v>273877.5</v>
      </c>
      <c r="H35" s="1">
        <v>91292.5</v>
      </c>
      <c r="I35" s="1">
        <v>365170</v>
      </c>
      <c r="J35" s="1">
        <v>0</v>
      </c>
      <c r="K35" s="1">
        <v>0</v>
      </c>
      <c r="L35" s="28">
        <v>0</v>
      </c>
      <c r="M35" s="24">
        <v>0</v>
      </c>
      <c r="N35" s="24">
        <v>365170</v>
      </c>
      <c r="O35" s="1">
        <v>365170</v>
      </c>
      <c r="P35" s="1">
        <v>0</v>
      </c>
      <c r="Q35" s="1">
        <v>365170</v>
      </c>
      <c r="R35" s="1">
        <v>365170</v>
      </c>
      <c r="S35" s="1">
        <v>365170</v>
      </c>
      <c r="T35" s="46"/>
    </row>
    <row r="36" spans="1:20" x14ac:dyDescent="0.3">
      <c r="A36" s="10" t="s">
        <v>52</v>
      </c>
      <c r="B36" s="32" t="s">
        <v>194</v>
      </c>
      <c r="C36" s="1">
        <v>1996800</v>
      </c>
      <c r="D36" s="1">
        <v>1996800</v>
      </c>
      <c r="E36" s="1">
        <v>-2596800</v>
      </c>
      <c r="F36" s="1">
        <v>1396800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8">
        <v>1396800</v>
      </c>
      <c r="M36" s="24">
        <v>1996800</v>
      </c>
      <c r="N36" s="24">
        <v>1396800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6"/>
    </row>
    <row r="37" spans="1:20" x14ac:dyDescent="0.3">
      <c r="A37" s="10" t="s">
        <v>53</v>
      </c>
      <c r="B37" s="32" t="s">
        <v>195</v>
      </c>
      <c r="C37" s="1">
        <v>2600000</v>
      </c>
      <c r="D37" s="1">
        <v>2600000</v>
      </c>
      <c r="E37" s="1">
        <v>-4600000</v>
      </c>
      <c r="F37" s="1">
        <v>600000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8">
        <v>600000</v>
      </c>
      <c r="M37" s="24">
        <v>2600000</v>
      </c>
      <c r="N37" s="24">
        <v>600000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6"/>
    </row>
    <row r="38" spans="1:20" x14ac:dyDescent="0.3">
      <c r="A38" s="10" t="s">
        <v>54</v>
      </c>
      <c r="B38" s="32" t="s">
        <v>196</v>
      </c>
      <c r="C38" s="1">
        <v>0</v>
      </c>
      <c r="D38" s="1">
        <v>40961777.560000002</v>
      </c>
      <c r="E38" s="1">
        <v>0</v>
      </c>
      <c r="F38" s="1">
        <v>40961777.560000002</v>
      </c>
      <c r="G38" s="1">
        <v>18978850.16</v>
      </c>
      <c r="H38" s="1">
        <v>17134466.239999998</v>
      </c>
      <c r="I38" s="1">
        <v>36113316.399999999</v>
      </c>
      <c r="J38" s="1">
        <v>0</v>
      </c>
      <c r="K38" s="1">
        <v>0</v>
      </c>
      <c r="L38" s="28">
        <v>4848461.16</v>
      </c>
      <c r="M38" s="24">
        <v>0</v>
      </c>
      <c r="N38" s="24">
        <v>40961777.560000002</v>
      </c>
      <c r="O38" s="1">
        <v>36113316.399999999</v>
      </c>
      <c r="P38" s="1">
        <v>0</v>
      </c>
      <c r="Q38" s="1">
        <v>36113316.399999999</v>
      </c>
      <c r="R38" s="1">
        <v>36113316.399999999</v>
      </c>
      <c r="S38" s="1">
        <v>36113316.399999999</v>
      </c>
      <c r="T38" s="46"/>
    </row>
    <row r="39" spans="1:20" x14ac:dyDescent="0.3">
      <c r="A39" s="10" t="s">
        <v>20</v>
      </c>
      <c r="B39" s="32"/>
      <c r="C39" s="1">
        <v>59334368.380000003</v>
      </c>
      <c r="D39" s="1">
        <v>79124714.819999993</v>
      </c>
      <c r="E39" s="1">
        <v>-43700915.270000003</v>
      </c>
      <c r="F39" s="1">
        <v>94758167.930000007</v>
      </c>
      <c r="G39" s="1">
        <v>24755475.379999999</v>
      </c>
      <c r="H39" s="1">
        <v>30529917.859999999</v>
      </c>
      <c r="I39" s="1">
        <v>55285393.240000002</v>
      </c>
      <c r="J39" s="1">
        <v>0</v>
      </c>
      <c r="K39" s="1">
        <v>0</v>
      </c>
      <c r="L39" s="12">
        <v>39472774.689999998</v>
      </c>
      <c r="M39" s="26"/>
      <c r="N39" s="26"/>
    </row>
    <row r="40" spans="1:20" ht="15" thickBot="1" x14ac:dyDescent="0.35">
      <c r="A40" s="10"/>
      <c r="B40" s="32"/>
      <c r="C40" s="1"/>
      <c r="D40" s="1"/>
      <c r="E40" s="1"/>
      <c r="F40" s="1"/>
      <c r="G40" s="1"/>
      <c r="H40" s="1"/>
      <c r="I40" s="23" t="s">
        <v>175</v>
      </c>
      <c r="J40" s="1"/>
      <c r="K40" s="1"/>
      <c r="L40" s="12"/>
      <c r="M40" s="26">
        <f>SUM(M26:M39)</f>
        <v>59334368.379999995</v>
      </c>
      <c r="N40" s="26">
        <f t="shared" ref="N40:S40" si="2">SUM(N26:N39)</f>
        <v>94758167.930000007</v>
      </c>
      <c r="O40" s="26">
        <f t="shared" si="2"/>
        <v>55285393.240000002</v>
      </c>
      <c r="P40" s="26">
        <f t="shared" si="2"/>
        <v>0</v>
      </c>
      <c r="Q40" s="26">
        <f t="shared" si="2"/>
        <v>55285393.240000002</v>
      </c>
      <c r="R40" s="26">
        <f t="shared" si="2"/>
        <v>55285393.240000002</v>
      </c>
      <c r="S40" s="26">
        <f t="shared" si="2"/>
        <v>55285393.240000002</v>
      </c>
    </row>
    <row r="41" spans="1:20" x14ac:dyDescent="0.3">
      <c r="A41" s="10"/>
      <c r="B41" s="33"/>
      <c r="C41" s="8" t="s">
        <v>1</v>
      </c>
      <c r="D41" s="8" t="s">
        <v>2</v>
      </c>
      <c r="E41" s="8" t="s">
        <v>3</v>
      </c>
      <c r="F41" s="8" t="s">
        <v>4</v>
      </c>
      <c r="G41" s="8" t="s">
        <v>5</v>
      </c>
      <c r="H41" s="8" t="s">
        <v>6</v>
      </c>
      <c r="I41" s="8" t="s">
        <v>7</v>
      </c>
      <c r="J41" s="8" t="s">
        <v>8</v>
      </c>
      <c r="K41" s="8" t="s">
        <v>9</v>
      </c>
      <c r="L41" s="9" t="s">
        <v>10</v>
      </c>
    </row>
    <row r="42" spans="1:20" x14ac:dyDescent="0.3">
      <c r="A42" s="10" t="s">
        <v>55</v>
      </c>
      <c r="B42" s="32" t="s">
        <v>197</v>
      </c>
      <c r="C42" s="1">
        <v>26000000</v>
      </c>
      <c r="D42" s="1">
        <v>0</v>
      </c>
      <c r="E42" s="1">
        <v>0</v>
      </c>
      <c r="F42" s="1">
        <v>26000000</v>
      </c>
      <c r="G42" s="1">
        <v>7154831.1299999999</v>
      </c>
      <c r="H42" s="1">
        <v>9724174.3900000006</v>
      </c>
      <c r="I42" s="1">
        <v>16879005.52</v>
      </c>
      <c r="J42" s="1">
        <v>0</v>
      </c>
      <c r="K42" s="1">
        <v>0</v>
      </c>
      <c r="L42" s="12">
        <v>9120994.4800000004</v>
      </c>
      <c r="M42" s="35">
        <v>26000000</v>
      </c>
      <c r="N42" s="51">
        <v>26000000</v>
      </c>
      <c r="O42" s="1">
        <v>16879005.52</v>
      </c>
      <c r="P42" s="1">
        <v>0</v>
      </c>
      <c r="Q42" s="1">
        <v>16879005.52</v>
      </c>
      <c r="R42" s="1">
        <v>16879005.52</v>
      </c>
      <c r="S42" s="1">
        <v>16879005.52</v>
      </c>
    </row>
    <row r="43" spans="1:20" x14ac:dyDescent="0.3">
      <c r="A43" s="10" t="s">
        <v>56</v>
      </c>
      <c r="B43" s="32" t="s">
        <v>198</v>
      </c>
      <c r="C43" s="1">
        <v>0</v>
      </c>
      <c r="D43" s="1">
        <v>1060000</v>
      </c>
      <c r="E43" s="1">
        <v>-500000</v>
      </c>
      <c r="F43" s="1">
        <v>560000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2">
        <v>560000</v>
      </c>
      <c r="M43" s="35">
        <v>1560000</v>
      </c>
      <c r="N43" s="52">
        <v>1120000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20" x14ac:dyDescent="0.3">
      <c r="A44" s="10" t="s">
        <v>57</v>
      </c>
      <c r="B44" s="32" t="s">
        <v>198</v>
      </c>
      <c r="C44" s="1">
        <v>1560000</v>
      </c>
      <c r="D44" s="1">
        <v>0</v>
      </c>
      <c r="E44" s="1">
        <v>-1000000</v>
      </c>
      <c r="F44" s="1">
        <v>560000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2">
        <v>560000</v>
      </c>
    </row>
    <row r="45" spans="1:20" x14ac:dyDescent="0.3">
      <c r="A45" s="10"/>
      <c r="B45" s="32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20" x14ac:dyDescent="0.3">
      <c r="A46" s="10" t="s">
        <v>22</v>
      </c>
      <c r="B46" s="32"/>
      <c r="C46" s="1">
        <v>27560000</v>
      </c>
      <c r="D46" s="1">
        <v>1060000</v>
      </c>
      <c r="E46" s="1">
        <v>-1500000</v>
      </c>
      <c r="F46" s="1">
        <v>27120000</v>
      </c>
      <c r="G46" s="1">
        <v>7154831.1299999999</v>
      </c>
      <c r="H46" s="1">
        <v>9724174.3900000006</v>
      </c>
      <c r="I46" s="1">
        <v>16879005.52</v>
      </c>
      <c r="J46" s="1">
        <v>0</v>
      </c>
      <c r="K46" s="1">
        <v>0</v>
      </c>
      <c r="L46" s="12">
        <v>10240994.48</v>
      </c>
      <c r="M46" s="26">
        <f>SUM(M42:M43)</f>
        <v>27560000</v>
      </c>
      <c r="N46" s="26">
        <f t="shared" ref="N46:S46" si="3">SUM(N42:N43)</f>
        <v>27120000</v>
      </c>
      <c r="O46" s="26">
        <f t="shared" si="3"/>
        <v>16879005.52</v>
      </c>
      <c r="P46" s="26">
        <f t="shared" si="3"/>
        <v>0</v>
      </c>
      <c r="Q46" s="26">
        <f t="shared" si="3"/>
        <v>16879005.52</v>
      </c>
      <c r="R46" s="26">
        <f t="shared" si="3"/>
        <v>16879005.52</v>
      </c>
      <c r="S46" s="26">
        <f t="shared" si="3"/>
        <v>16879005.52</v>
      </c>
    </row>
    <row r="47" spans="1:20" ht="15" thickBot="1" x14ac:dyDescent="0.35">
      <c r="A47" s="10"/>
      <c r="B47" s="32"/>
      <c r="C47" s="1"/>
      <c r="D47" s="1"/>
      <c r="E47" s="1"/>
      <c r="F47" s="1"/>
      <c r="G47" s="1"/>
      <c r="H47" s="1"/>
      <c r="I47" s="23" t="s">
        <v>175</v>
      </c>
      <c r="J47" s="1"/>
      <c r="K47" s="1"/>
      <c r="L47" s="12"/>
      <c r="R47" s="40"/>
    </row>
    <row r="48" spans="1:20" x14ac:dyDescent="0.3">
      <c r="A48" s="10"/>
      <c r="B48" s="33"/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6</v>
      </c>
      <c r="I48" s="8" t="s">
        <v>7</v>
      </c>
      <c r="J48" s="8" t="s">
        <v>8</v>
      </c>
      <c r="K48" s="8" t="s">
        <v>9</v>
      </c>
      <c r="L48" s="9" t="s">
        <v>10</v>
      </c>
      <c r="N48" s="50">
        <v>12434377.380000001</v>
      </c>
      <c r="T48" s="27">
        <f>N48+N49</f>
        <v>15173645.210000001</v>
      </c>
    </row>
    <row r="49" spans="1:19" x14ac:dyDescent="0.3">
      <c r="A49" s="10" t="s">
        <v>58</v>
      </c>
      <c r="B49" s="32" t="s">
        <v>199</v>
      </c>
      <c r="C49" s="1">
        <v>36145985.399999999</v>
      </c>
      <c r="D49" s="1">
        <v>2277600</v>
      </c>
      <c r="E49" s="1">
        <v>-35684317.57</v>
      </c>
      <c r="F49" s="1">
        <v>2739267.83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2">
        <v>2739267.83</v>
      </c>
      <c r="M49" s="35">
        <f>C49</f>
        <v>36145985.399999999</v>
      </c>
      <c r="N49" s="51">
        <f>F49</f>
        <v>2739267.83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3">
      <c r="A50" s="10" t="s">
        <v>59</v>
      </c>
      <c r="B50" s="32"/>
      <c r="C50" s="1">
        <v>36145985.399999999</v>
      </c>
      <c r="D50" s="1">
        <v>2277600</v>
      </c>
      <c r="E50" s="1">
        <v>-35684317.57</v>
      </c>
      <c r="F50" s="1">
        <v>2739267.83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2">
        <v>2739267.83</v>
      </c>
    </row>
    <row r="51" spans="1:19" x14ac:dyDescent="0.3">
      <c r="A51" s="10"/>
      <c r="B51" s="32"/>
      <c r="C51" s="1"/>
      <c r="D51" s="1"/>
      <c r="E51" s="1"/>
      <c r="F51" s="1"/>
      <c r="G51" s="1"/>
      <c r="H51" s="1"/>
      <c r="I51" s="1"/>
      <c r="J51" s="1"/>
      <c r="K51" s="1"/>
      <c r="L51" s="12"/>
      <c r="M51" s="26">
        <f>SUM(M49:M50)</f>
        <v>36145985.399999999</v>
      </c>
      <c r="N51" s="26">
        <f t="shared" ref="N51:S51" si="4">SUM(N49:N50)</f>
        <v>2739267.83</v>
      </c>
      <c r="O51" s="26">
        <f t="shared" si="4"/>
        <v>0</v>
      </c>
      <c r="P51" s="26">
        <f t="shared" si="4"/>
        <v>0</v>
      </c>
      <c r="Q51" s="26">
        <f t="shared" si="4"/>
        <v>0</v>
      </c>
      <c r="R51" s="26">
        <f t="shared" si="4"/>
        <v>0</v>
      </c>
      <c r="S51" s="26">
        <f t="shared" si="4"/>
        <v>0</v>
      </c>
    </row>
    <row r="52" spans="1:19" ht="15" thickBot="1" x14ac:dyDescent="0.35">
      <c r="A52" s="10"/>
      <c r="B52" s="32"/>
      <c r="C52" s="1"/>
      <c r="D52" s="1"/>
      <c r="E52" s="1"/>
      <c r="F52" s="1"/>
      <c r="G52" s="1"/>
      <c r="H52" s="1"/>
      <c r="I52" s="23" t="s">
        <v>175</v>
      </c>
      <c r="J52" s="1"/>
      <c r="K52" s="1"/>
      <c r="L52" s="12"/>
      <c r="R52" s="40"/>
    </row>
    <row r="53" spans="1:19" x14ac:dyDescent="0.3">
      <c r="A53" s="10"/>
      <c r="B53" s="33"/>
      <c r="C53" s="8" t="s">
        <v>1</v>
      </c>
      <c r="D53" s="8" t="s">
        <v>2</v>
      </c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  <c r="J53" s="8" t="s">
        <v>8</v>
      </c>
      <c r="K53" s="8" t="s">
        <v>9</v>
      </c>
      <c r="L53" s="9" t="s">
        <v>10</v>
      </c>
    </row>
    <row r="54" spans="1:19" x14ac:dyDescent="0.3">
      <c r="A54" s="10" t="s">
        <v>60</v>
      </c>
      <c r="B54" s="41" t="s">
        <v>200</v>
      </c>
      <c r="C54" s="1">
        <v>4060992</v>
      </c>
      <c r="D54" s="1">
        <v>0</v>
      </c>
      <c r="E54" s="1">
        <v>0</v>
      </c>
      <c r="F54" s="1">
        <v>4060992</v>
      </c>
      <c r="G54" s="1">
        <v>0</v>
      </c>
      <c r="H54" s="43">
        <v>1627000</v>
      </c>
      <c r="I54" s="1">
        <v>1627000</v>
      </c>
      <c r="J54" s="1">
        <v>0</v>
      </c>
      <c r="K54" s="1">
        <v>0</v>
      </c>
      <c r="L54" s="12">
        <v>2433992</v>
      </c>
      <c r="M54" s="29">
        <f>C54+C55+C56</f>
        <v>13312213.939999999</v>
      </c>
      <c r="N54" s="29">
        <f>F54+F55+F56</f>
        <v>10812213.939999999</v>
      </c>
      <c r="O54" s="26">
        <v>3649744.7199999997</v>
      </c>
      <c r="P54" s="1">
        <v>0</v>
      </c>
      <c r="Q54" s="26">
        <v>3649744.7199999997</v>
      </c>
      <c r="R54" s="26">
        <v>3649744.7199999997</v>
      </c>
      <c r="S54" s="26">
        <v>3649744.7199999997</v>
      </c>
    </row>
    <row r="55" spans="1:19" x14ac:dyDescent="0.3">
      <c r="A55" s="10" t="s">
        <v>61</v>
      </c>
      <c r="B55" s="41" t="s">
        <v>200</v>
      </c>
      <c r="C55" s="1">
        <v>5043912.93</v>
      </c>
      <c r="D55" s="1">
        <v>0</v>
      </c>
      <c r="E55" s="1">
        <v>-2500000</v>
      </c>
      <c r="F55" s="1">
        <v>2543912.9300000002</v>
      </c>
      <c r="G55" s="1">
        <v>0</v>
      </c>
      <c r="H55" s="43">
        <v>0</v>
      </c>
      <c r="I55" s="1">
        <v>0</v>
      </c>
      <c r="J55" s="1">
        <v>0</v>
      </c>
      <c r="K55" s="1">
        <v>0</v>
      </c>
      <c r="L55" s="12">
        <v>2543912.9300000002</v>
      </c>
    </row>
    <row r="56" spans="1:19" x14ac:dyDescent="0.3">
      <c r="A56" s="10" t="s">
        <v>62</v>
      </c>
      <c r="B56" s="41" t="s">
        <v>200</v>
      </c>
      <c r="C56" s="1">
        <v>4207309.01</v>
      </c>
      <c r="D56" s="1">
        <v>0</v>
      </c>
      <c r="E56" s="1">
        <v>0</v>
      </c>
      <c r="F56" s="1">
        <v>4207309.01</v>
      </c>
      <c r="G56" s="1">
        <v>0</v>
      </c>
      <c r="H56" s="43">
        <v>2022744.72</v>
      </c>
      <c r="I56" s="1">
        <v>2022744.72</v>
      </c>
      <c r="J56" s="1">
        <v>0</v>
      </c>
      <c r="K56" s="1">
        <v>0</v>
      </c>
      <c r="L56" s="12">
        <v>2184564.29</v>
      </c>
    </row>
    <row r="57" spans="1:19" x14ac:dyDescent="0.3">
      <c r="A57" s="10" t="s">
        <v>63</v>
      </c>
      <c r="B57" s="42" t="s">
        <v>201</v>
      </c>
      <c r="C57" s="1">
        <v>1229015.8</v>
      </c>
      <c r="D57" s="1">
        <v>0</v>
      </c>
      <c r="E57" s="1">
        <v>0</v>
      </c>
      <c r="F57" s="1">
        <v>1229015.8</v>
      </c>
      <c r="G57" s="1">
        <v>0</v>
      </c>
      <c r="H57" s="44">
        <v>267053.59000000003</v>
      </c>
      <c r="I57" s="1">
        <v>267053.59000000003</v>
      </c>
      <c r="J57" s="1">
        <v>0</v>
      </c>
      <c r="K57" s="1">
        <v>0</v>
      </c>
      <c r="L57" s="12">
        <v>961962.21</v>
      </c>
      <c r="M57" s="36">
        <f>C57+C58+C59</f>
        <v>11707554.9</v>
      </c>
      <c r="N57" s="36">
        <f>F57+F58+F59</f>
        <v>8707554.9000000004</v>
      </c>
      <c r="O57" s="27">
        <v>2290409.9699999997</v>
      </c>
      <c r="P57" s="1">
        <v>0</v>
      </c>
      <c r="Q57" s="27">
        <v>2290409.9699999997</v>
      </c>
      <c r="R57" s="27">
        <v>2290409.9699999997</v>
      </c>
      <c r="S57" s="27">
        <v>2290409.9699999997</v>
      </c>
    </row>
    <row r="58" spans="1:19" x14ac:dyDescent="0.3">
      <c r="A58" s="10" t="s">
        <v>64</v>
      </c>
      <c r="B58" s="42" t="s">
        <v>201</v>
      </c>
      <c r="C58" s="1">
        <v>6223659.4400000004</v>
      </c>
      <c r="D58" s="1">
        <v>0</v>
      </c>
      <c r="E58" s="1">
        <v>-3000000</v>
      </c>
      <c r="F58" s="1">
        <v>3223659.44</v>
      </c>
      <c r="G58" s="1">
        <v>0</v>
      </c>
      <c r="H58" s="44">
        <v>0</v>
      </c>
      <c r="I58" s="1">
        <v>0</v>
      </c>
      <c r="J58" s="1">
        <v>0</v>
      </c>
      <c r="K58" s="1">
        <v>0</v>
      </c>
      <c r="L58" s="12">
        <v>3223659.44</v>
      </c>
    </row>
    <row r="59" spans="1:19" x14ac:dyDescent="0.3">
      <c r="A59" s="10" t="s">
        <v>65</v>
      </c>
      <c r="B59" s="42" t="s">
        <v>201</v>
      </c>
      <c r="C59" s="1">
        <v>4254879.66</v>
      </c>
      <c r="D59" s="1">
        <v>0</v>
      </c>
      <c r="E59" s="1">
        <v>0</v>
      </c>
      <c r="F59" s="1">
        <v>4254879.66</v>
      </c>
      <c r="G59" s="1">
        <v>0</v>
      </c>
      <c r="H59" s="44">
        <v>2023356.38</v>
      </c>
      <c r="I59" s="1">
        <v>2023356.38</v>
      </c>
      <c r="J59" s="1">
        <v>0</v>
      </c>
      <c r="K59" s="1">
        <v>0</v>
      </c>
      <c r="L59" s="12">
        <v>2231523.2799999998</v>
      </c>
    </row>
    <row r="60" spans="1:19" x14ac:dyDescent="0.3">
      <c r="A60" s="10" t="s">
        <v>66</v>
      </c>
      <c r="B60" s="32"/>
      <c r="C60" s="1">
        <v>25019768.84</v>
      </c>
      <c r="D60" s="1">
        <v>0</v>
      </c>
      <c r="E60" s="1">
        <v>-5500000</v>
      </c>
      <c r="F60" s="1">
        <v>19519768.84</v>
      </c>
      <c r="G60" s="1">
        <v>0</v>
      </c>
      <c r="H60" s="1">
        <v>5940154.6900000004</v>
      </c>
      <c r="I60" s="1">
        <v>5940154.6900000004</v>
      </c>
      <c r="J60" s="1">
        <v>0</v>
      </c>
      <c r="K60" s="1">
        <v>0</v>
      </c>
      <c r="L60" s="12">
        <v>13579614.15</v>
      </c>
      <c r="M60" s="27">
        <f>SUM(M54:M57)</f>
        <v>25019768.84</v>
      </c>
      <c r="N60" s="27">
        <f t="shared" ref="N60:S60" si="5">SUM(N54:N57)</f>
        <v>19519768.84</v>
      </c>
      <c r="O60" s="27">
        <f t="shared" si="5"/>
        <v>5940154.6899999995</v>
      </c>
      <c r="P60" s="27">
        <f t="shared" si="5"/>
        <v>0</v>
      </c>
      <c r="Q60" s="27">
        <f t="shared" si="5"/>
        <v>5940154.6899999995</v>
      </c>
      <c r="R60" s="27">
        <f t="shared" si="5"/>
        <v>5940154.6899999995</v>
      </c>
      <c r="S60" s="27">
        <f t="shared" si="5"/>
        <v>5940154.6899999995</v>
      </c>
    </row>
    <row r="61" spans="1:19" x14ac:dyDescent="0.3">
      <c r="A61" s="10" t="s">
        <v>31</v>
      </c>
      <c r="B61" s="32"/>
      <c r="C61" s="1">
        <v>172500122.62</v>
      </c>
      <c r="D61" s="1">
        <v>107209271.69</v>
      </c>
      <c r="E61" s="1">
        <v>-107209271.69</v>
      </c>
      <c r="F61" s="1">
        <v>172500122.62</v>
      </c>
      <c r="G61" s="1">
        <v>37457074.560000002</v>
      </c>
      <c r="H61" s="1">
        <v>53116236.219999999</v>
      </c>
      <c r="I61" s="24">
        <v>90573310.780000001</v>
      </c>
      <c r="J61" s="1">
        <v>0</v>
      </c>
      <c r="K61" s="1">
        <v>0</v>
      </c>
      <c r="L61" s="12">
        <v>81926811.840000004</v>
      </c>
    </row>
    <row r="62" spans="1:19" ht="15" thickBot="1" x14ac:dyDescent="0.35">
      <c r="A62" s="18" t="s">
        <v>32</v>
      </c>
      <c r="B62" s="34"/>
      <c r="C62" s="19">
        <v>0</v>
      </c>
      <c r="D62" s="20">
        <v>107209271.69</v>
      </c>
      <c r="E62" s="20">
        <v>-107209271.69</v>
      </c>
      <c r="F62" s="19">
        <v>0</v>
      </c>
      <c r="G62" s="20">
        <v>37457074.560000002</v>
      </c>
      <c r="H62" s="20">
        <v>-39416466.130000003</v>
      </c>
      <c r="I62" s="20">
        <v>-1959391.57</v>
      </c>
      <c r="J62" s="19">
        <v>0</v>
      </c>
      <c r="K62" s="19">
        <v>0</v>
      </c>
      <c r="L62" s="21">
        <v>1959391.57</v>
      </c>
      <c r="M62" s="38">
        <f t="shared" ref="M62" si="6">M14+M23+M40+M46+M51+M54+M57</f>
        <v>172500122.62</v>
      </c>
      <c r="N62" s="38">
        <f>N14+N23+N40+N46+N51+N54+N57+N48</f>
        <v>184934500</v>
      </c>
      <c r="O62" s="38">
        <f>O14+O23+O40+O46+O51+O54+O57</f>
        <v>90573310.779999986</v>
      </c>
      <c r="P62" s="38">
        <f>P14+P23+P40+P46+P51+P54+P57</f>
        <v>0</v>
      </c>
      <c r="Q62" s="38">
        <f>Q14+Q23+Q40+Q46+Q51+Q54+Q57</f>
        <v>90573310.779999986</v>
      </c>
      <c r="R62" s="38">
        <f>R14+R23+R40+R46+R51+R54+R57</f>
        <v>90573310.779999986</v>
      </c>
      <c r="S62" s="38">
        <f>S14+S23+S40+S46+S51+S54+S57</f>
        <v>90573310.779999986</v>
      </c>
    </row>
    <row r="64" spans="1:19" x14ac:dyDescent="0.3">
      <c r="C64" s="38">
        <f>C61/2</f>
        <v>86250061.310000002</v>
      </c>
      <c r="J64" s="39">
        <f>I61-C64</f>
        <v>4323249.4699999988</v>
      </c>
      <c r="O64" s="54">
        <v>92467248</v>
      </c>
      <c r="P64" s="53"/>
      <c r="Q64" s="53" t="s">
        <v>206</v>
      </c>
      <c r="R64" s="53"/>
    </row>
    <row r="66" spans="9:16" x14ac:dyDescent="0.3">
      <c r="I66" t="s">
        <v>174</v>
      </c>
      <c r="J66" s="24">
        <v>92467248</v>
      </c>
      <c r="O66" s="55">
        <f>O64-O62</f>
        <v>1893937.2200000137</v>
      </c>
      <c r="P66" t="s">
        <v>207</v>
      </c>
    </row>
    <row r="68" spans="9:16" x14ac:dyDescent="0.3">
      <c r="J68" s="27">
        <f>J66-I61</f>
        <v>1893937.2199999988</v>
      </c>
      <c r="K68" s="45">
        <f>I61/J66</f>
        <v>0.97951775076078829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0"/>
  <sheetViews>
    <sheetView topLeftCell="A19" workbookViewId="0">
      <selection activeCell="H40" sqref="H40"/>
    </sheetView>
  </sheetViews>
  <sheetFormatPr baseColWidth="10" defaultRowHeight="14.4" x14ac:dyDescent="0.3"/>
  <cols>
    <col min="1" max="1" width="29.44140625" bestFit="1" customWidth="1"/>
    <col min="2" max="2" width="13.44140625" hidden="1" customWidth="1"/>
    <col min="3" max="3" width="14.33203125" hidden="1" customWidth="1"/>
    <col min="4" max="4" width="14.109375" hidden="1" customWidth="1"/>
    <col min="5" max="5" width="13.44140625" bestFit="1" customWidth="1"/>
    <col min="6" max="6" width="13.33203125" bestFit="1" customWidth="1"/>
    <col min="7" max="7" width="13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33203125" bestFit="1" customWidth="1"/>
  </cols>
  <sheetData>
    <row r="1" spans="1:11" ht="21" x14ac:dyDescent="0.5">
      <c r="A1" s="5" t="s">
        <v>77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67</v>
      </c>
      <c r="B4" s="1">
        <v>0</v>
      </c>
      <c r="C4" s="2">
        <v>-1917568.4</v>
      </c>
      <c r="D4" s="1">
        <v>0</v>
      </c>
      <c r="E4" s="2">
        <v>-1917568.4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v>-1917568.4</v>
      </c>
    </row>
    <row r="5" spans="1:11" ht="14.55" x14ac:dyDescent="0.35">
      <c r="A5" s="10" t="s">
        <v>68</v>
      </c>
      <c r="B5" s="1">
        <v>0</v>
      </c>
      <c r="C5" s="2">
        <v>-1917568.4</v>
      </c>
      <c r="D5" s="1">
        <v>0</v>
      </c>
      <c r="E5" s="2">
        <v>-1917568.4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v>-1917568.4</v>
      </c>
    </row>
    <row r="6" spans="1:11" ht="14.55" x14ac:dyDescent="0.35">
      <c r="A6" s="10" t="s">
        <v>12</v>
      </c>
      <c r="B6" s="1">
        <v>0</v>
      </c>
      <c r="C6" s="2">
        <v>-1917568.4</v>
      </c>
      <c r="D6" s="1">
        <v>0</v>
      </c>
      <c r="E6" s="2">
        <v>-1917568.4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v>-1917568.4</v>
      </c>
    </row>
    <row r="7" spans="1:11" ht="14.55" x14ac:dyDescent="0.35">
      <c r="A7" s="10" t="s">
        <v>69</v>
      </c>
      <c r="B7" s="1">
        <v>0</v>
      </c>
      <c r="C7" s="1">
        <v>83721.259999999995</v>
      </c>
      <c r="D7" s="1">
        <v>0</v>
      </c>
      <c r="E7" s="1">
        <v>83721.259999999995</v>
      </c>
      <c r="F7" s="1">
        <v>0</v>
      </c>
      <c r="G7" s="1">
        <v>83721.259999999995</v>
      </c>
      <c r="H7" s="1">
        <v>83721.259999999995</v>
      </c>
      <c r="I7" s="1">
        <v>0</v>
      </c>
      <c r="J7" s="1">
        <v>0</v>
      </c>
      <c r="K7" s="12">
        <v>0</v>
      </c>
    </row>
    <row r="8" spans="1:11" ht="14.55" x14ac:dyDescent="0.35">
      <c r="A8" s="10" t="s">
        <v>70</v>
      </c>
      <c r="B8" s="1">
        <v>0</v>
      </c>
      <c r="C8" s="1">
        <v>92220</v>
      </c>
      <c r="D8" s="1">
        <v>0</v>
      </c>
      <c r="E8" s="1">
        <v>92220</v>
      </c>
      <c r="F8" s="1">
        <v>0</v>
      </c>
      <c r="G8" s="1">
        <v>92220</v>
      </c>
      <c r="H8" s="1">
        <v>92220</v>
      </c>
      <c r="I8" s="1">
        <v>0</v>
      </c>
      <c r="J8" s="1">
        <v>0</v>
      </c>
      <c r="K8" s="12">
        <v>0</v>
      </c>
    </row>
    <row r="9" spans="1:11" x14ac:dyDescent="0.3">
      <c r="A9" s="10" t="s">
        <v>71</v>
      </c>
      <c r="B9" s="1">
        <v>0</v>
      </c>
      <c r="C9" s="1">
        <v>109620</v>
      </c>
      <c r="D9" s="1">
        <v>0</v>
      </c>
      <c r="E9" s="1">
        <v>109620</v>
      </c>
      <c r="F9" s="1">
        <v>0</v>
      </c>
      <c r="G9" s="1">
        <v>109620</v>
      </c>
      <c r="H9" s="1">
        <v>109620</v>
      </c>
      <c r="I9" s="1">
        <v>0</v>
      </c>
      <c r="J9" s="1">
        <v>0</v>
      </c>
      <c r="K9" s="12">
        <v>0</v>
      </c>
    </row>
    <row r="10" spans="1:11" ht="14.55" x14ac:dyDescent="0.35">
      <c r="A10" s="10" t="s">
        <v>54</v>
      </c>
      <c r="B10" s="1">
        <v>0</v>
      </c>
      <c r="C10" s="1">
        <v>32940.39</v>
      </c>
      <c r="D10" s="1">
        <v>0</v>
      </c>
      <c r="E10" s="1">
        <v>32940.39</v>
      </c>
      <c r="F10" s="1">
        <v>0</v>
      </c>
      <c r="G10" s="1">
        <v>32940.39</v>
      </c>
      <c r="H10" s="1">
        <v>32940.39</v>
      </c>
      <c r="I10" s="1">
        <v>0</v>
      </c>
      <c r="J10" s="1">
        <v>0</v>
      </c>
      <c r="K10" s="12">
        <v>0</v>
      </c>
    </row>
    <row r="11" spans="1:11" ht="14.55" x14ac:dyDescent="0.35">
      <c r="A11" s="10" t="s">
        <v>20</v>
      </c>
      <c r="B11" s="1">
        <v>0</v>
      </c>
      <c r="C11" s="1">
        <v>318501.65000000002</v>
      </c>
      <c r="D11" s="1">
        <v>0</v>
      </c>
      <c r="E11" s="1">
        <v>318501.65000000002</v>
      </c>
      <c r="F11" s="1">
        <v>0</v>
      </c>
      <c r="G11" s="1">
        <v>318501.65000000002</v>
      </c>
      <c r="H11" s="1">
        <v>318501.65000000002</v>
      </c>
      <c r="I11" s="1">
        <v>0</v>
      </c>
      <c r="J11" s="1">
        <v>0</v>
      </c>
      <c r="K11" s="12">
        <v>0</v>
      </c>
    </row>
    <row r="12" spans="1:11" x14ac:dyDescent="0.3">
      <c r="A12" s="10" t="s">
        <v>72</v>
      </c>
      <c r="B12" s="1">
        <v>0</v>
      </c>
      <c r="C12" s="1">
        <v>728741.94</v>
      </c>
      <c r="D12" s="1">
        <v>-318501.65000000002</v>
      </c>
      <c r="E12" s="1">
        <v>410240.29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410240.29</v>
      </c>
    </row>
    <row r="13" spans="1:11" x14ac:dyDescent="0.3">
      <c r="A13" s="10" t="s">
        <v>73</v>
      </c>
      <c r="B13" s="1">
        <v>0</v>
      </c>
      <c r="C13" s="1">
        <v>199548.93</v>
      </c>
      <c r="D13" s="1">
        <v>0</v>
      </c>
      <c r="E13" s="1">
        <v>199548.93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199548.93</v>
      </c>
    </row>
    <row r="14" spans="1:11" ht="14.55" x14ac:dyDescent="0.35">
      <c r="A14" s="10" t="s">
        <v>74</v>
      </c>
      <c r="B14" s="1">
        <v>0</v>
      </c>
      <c r="C14" s="1">
        <v>989277.53</v>
      </c>
      <c r="D14" s="1">
        <v>0</v>
      </c>
      <c r="E14" s="1">
        <v>989277.53</v>
      </c>
      <c r="F14" s="1">
        <v>0</v>
      </c>
      <c r="G14" s="1">
        <v>989277.53</v>
      </c>
      <c r="H14" s="1">
        <v>989277.53</v>
      </c>
      <c r="I14" s="1">
        <v>0</v>
      </c>
      <c r="J14" s="1">
        <v>0</v>
      </c>
      <c r="K14" s="12">
        <v>0</v>
      </c>
    </row>
    <row r="15" spans="1:11" x14ac:dyDescent="0.3">
      <c r="A15" s="10" t="s">
        <v>75</v>
      </c>
      <c r="B15" s="1">
        <v>0</v>
      </c>
      <c r="C15" s="1">
        <v>1917568.4</v>
      </c>
      <c r="D15" s="1">
        <v>-318501.65000000002</v>
      </c>
      <c r="E15" s="1">
        <v>1599066.75</v>
      </c>
      <c r="F15" s="1">
        <v>0</v>
      </c>
      <c r="G15" s="1">
        <v>989277.53</v>
      </c>
      <c r="H15" s="1">
        <v>989277.53</v>
      </c>
      <c r="I15" s="1">
        <v>0</v>
      </c>
      <c r="J15" s="1">
        <v>0</v>
      </c>
      <c r="K15" s="12">
        <v>609789.22</v>
      </c>
    </row>
    <row r="16" spans="1:11" ht="14.55" x14ac:dyDescent="0.35">
      <c r="A16" s="10" t="s">
        <v>76</v>
      </c>
      <c r="B16" s="1">
        <v>0</v>
      </c>
      <c r="C16" s="1">
        <v>285561.26</v>
      </c>
      <c r="D16" s="1">
        <v>-285561.26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0</v>
      </c>
    </row>
    <row r="17" spans="1:11" x14ac:dyDescent="0.3">
      <c r="A17" s="10" t="s">
        <v>66</v>
      </c>
      <c r="B17" s="1">
        <v>0</v>
      </c>
      <c r="C17" s="1">
        <v>285561.26</v>
      </c>
      <c r="D17" s="1">
        <v>-285561.26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0</v>
      </c>
    </row>
    <row r="18" spans="1:11" x14ac:dyDescent="0.3">
      <c r="A18" s="10" t="s">
        <v>31</v>
      </c>
      <c r="B18" s="1">
        <v>0</v>
      </c>
      <c r="C18" s="1">
        <v>2521631.31</v>
      </c>
      <c r="D18" s="1">
        <v>-604062.91</v>
      </c>
      <c r="E18" s="1">
        <v>1917568.4</v>
      </c>
      <c r="F18" s="1">
        <v>0</v>
      </c>
      <c r="G18" s="1">
        <v>1307779.18</v>
      </c>
      <c r="H18" s="1">
        <v>1307779.18</v>
      </c>
      <c r="I18" s="1">
        <v>0</v>
      </c>
      <c r="J18" s="1">
        <v>0</v>
      </c>
      <c r="K18" s="12">
        <v>609789.22</v>
      </c>
    </row>
    <row r="19" spans="1:11" ht="15" thickBot="1" x14ac:dyDescent="0.4">
      <c r="A19" s="18" t="s">
        <v>32</v>
      </c>
      <c r="B19" s="19">
        <v>0</v>
      </c>
      <c r="C19" s="20">
        <v>604062.91</v>
      </c>
      <c r="D19" s="20">
        <v>-604062.91</v>
      </c>
      <c r="E19" s="19">
        <v>0</v>
      </c>
      <c r="F19" s="19">
        <v>0</v>
      </c>
      <c r="G19" s="20">
        <v>1307779.18</v>
      </c>
      <c r="H19" s="20">
        <v>1307779.18</v>
      </c>
      <c r="I19" s="19">
        <v>0</v>
      </c>
      <c r="J19" s="19">
        <v>0</v>
      </c>
      <c r="K19" s="21">
        <v>-1307779.18</v>
      </c>
    </row>
    <row r="22" spans="1:11" ht="15" thickBot="1" x14ac:dyDescent="0.4"/>
    <row r="23" spans="1:11" ht="14.55" x14ac:dyDescent="0.3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9" t="s">
        <v>10</v>
      </c>
    </row>
    <row r="24" spans="1:11" ht="14.55" hidden="1" x14ac:dyDescent="0.35">
      <c r="A24" s="10" t="s">
        <v>78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0</v>
      </c>
    </row>
    <row r="25" spans="1:11" ht="14.55" hidden="1" x14ac:dyDescent="0.35">
      <c r="A25" s="10" t="s">
        <v>33</v>
      </c>
      <c r="B25" s="1">
        <v>0</v>
      </c>
      <c r="C25" s="2">
        <v>-52450.239999999998</v>
      </c>
      <c r="D25" s="1">
        <v>0</v>
      </c>
      <c r="E25" s="2">
        <v>-52450.239999999998</v>
      </c>
      <c r="F25" s="1">
        <v>0</v>
      </c>
      <c r="G25" s="2">
        <v>-57437.98</v>
      </c>
      <c r="H25" s="2">
        <v>-57437.98</v>
      </c>
      <c r="I25" s="1">
        <v>0</v>
      </c>
      <c r="J25" s="1">
        <v>0</v>
      </c>
      <c r="K25" s="11">
        <v>4987.74</v>
      </c>
    </row>
    <row r="26" spans="1:11" ht="14.55" hidden="1" x14ac:dyDescent="0.35">
      <c r="A26" s="10" t="s">
        <v>34</v>
      </c>
      <c r="B26" s="1">
        <v>0</v>
      </c>
      <c r="C26" s="2">
        <v>-52450.239999999998</v>
      </c>
      <c r="D26" s="1">
        <v>0</v>
      </c>
      <c r="E26" s="2">
        <v>-52450.239999999998</v>
      </c>
      <c r="F26" s="1">
        <v>0</v>
      </c>
      <c r="G26" s="2">
        <v>-57437.98</v>
      </c>
      <c r="H26" s="2">
        <v>-57437.98</v>
      </c>
      <c r="I26" s="1">
        <v>0</v>
      </c>
      <c r="J26" s="1">
        <v>0</v>
      </c>
      <c r="K26" s="11">
        <v>4987.74</v>
      </c>
    </row>
    <row r="27" spans="1:11" ht="14.55" hidden="1" x14ac:dyDescent="0.35">
      <c r="A27" s="10" t="s">
        <v>79</v>
      </c>
      <c r="B27" s="1">
        <v>0</v>
      </c>
      <c r="C27" s="2">
        <v>-1464.78</v>
      </c>
      <c r="D27" s="1">
        <v>0</v>
      </c>
      <c r="E27" s="2">
        <v>-1464.78</v>
      </c>
      <c r="F27" s="1">
        <v>0</v>
      </c>
      <c r="G27" s="2">
        <v>-1464.78</v>
      </c>
      <c r="H27" s="2">
        <v>-1464.78</v>
      </c>
      <c r="I27" s="1">
        <v>0</v>
      </c>
      <c r="J27" s="1">
        <v>0</v>
      </c>
      <c r="K27" s="12">
        <v>0</v>
      </c>
    </row>
    <row r="28" spans="1:11" ht="14.55" hidden="1" x14ac:dyDescent="0.35">
      <c r="A28" s="10" t="s">
        <v>80</v>
      </c>
      <c r="B28" s="1">
        <v>0</v>
      </c>
      <c r="C28" s="2">
        <v>-1464.78</v>
      </c>
      <c r="D28" s="1">
        <v>0</v>
      </c>
      <c r="E28" s="2">
        <v>-1464.78</v>
      </c>
      <c r="F28" s="1">
        <v>0</v>
      </c>
      <c r="G28" s="2">
        <v>-1464.78</v>
      </c>
      <c r="H28" s="2">
        <v>-1464.78</v>
      </c>
      <c r="I28" s="1">
        <v>0</v>
      </c>
      <c r="J28" s="1">
        <v>0</v>
      </c>
      <c r="K28" s="12">
        <v>0</v>
      </c>
    </row>
    <row r="29" spans="1:11" ht="14.55" hidden="1" x14ac:dyDescent="0.35">
      <c r="A29" s="10" t="s">
        <v>35</v>
      </c>
      <c r="B29" s="2">
        <v>-165865502.52000001</v>
      </c>
      <c r="C29" s="1">
        <v>0</v>
      </c>
      <c r="D29" s="2">
        <v>2143533.52</v>
      </c>
      <c r="E29" s="2">
        <v>-163721969</v>
      </c>
      <c r="F29" s="2">
        <v>-27286999</v>
      </c>
      <c r="G29" s="2">
        <v>-136434970</v>
      </c>
      <c r="H29" s="2">
        <v>-163721969</v>
      </c>
      <c r="I29" s="1">
        <v>0</v>
      </c>
      <c r="J29" s="1">
        <v>0</v>
      </c>
      <c r="K29" s="12">
        <v>0</v>
      </c>
    </row>
    <row r="30" spans="1:11" ht="14.55" hidden="1" x14ac:dyDescent="0.35">
      <c r="A30" s="10" t="s">
        <v>11</v>
      </c>
      <c r="B30" s="2">
        <v>-165865502.52000001</v>
      </c>
      <c r="C30" s="1">
        <v>0</v>
      </c>
      <c r="D30" s="2">
        <v>2143533.52</v>
      </c>
      <c r="E30" s="2">
        <v>-163721969</v>
      </c>
      <c r="F30" s="2">
        <v>-27286999</v>
      </c>
      <c r="G30" s="2">
        <v>-136434970</v>
      </c>
      <c r="H30" s="2">
        <v>-163721969</v>
      </c>
      <c r="I30" s="1">
        <v>0</v>
      </c>
      <c r="J30" s="1">
        <v>0</v>
      </c>
      <c r="K30" s="12">
        <v>0</v>
      </c>
    </row>
    <row r="31" spans="1:11" ht="14.55" hidden="1" x14ac:dyDescent="0.35">
      <c r="A31" s="10" t="s">
        <v>12</v>
      </c>
      <c r="B31" s="2">
        <v>-165865502.52000001</v>
      </c>
      <c r="C31" s="2">
        <v>-53915.02</v>
      </c>
      <c r="D31" s="2">
        <v>2143533.52</v>
      </c>
      <c r="E31" s="2">
        <v>-163775884.02000001</v>
      </c>
      <c r="F31" s="2">
        <v>-27286999</v>
      </c>
      <c r="G31" s="2">
        <v>-136493872.75999999</v>
      </c>
      <c r="H31" s="2">
        <v>-163780871.75999999</v>
      </c>
      <c r="I31" s="1">
        <v>0</v>
      </c>
      <c r="J31" s="1">
        <v>0</v>
      </c>
      <c r="K31" s="11">
        <v>4987.74</v>
      </c>
    </row>
    <row r="32" spans="1:11" ht="14.55" x14ac:dyDescent="0.35">
      <c r="A32" s="22" t="s">
        <v>81</v>
      </c>
      <c r="B32" s="23">
        <v>0</v>
      </c>
      <c r="C32" s="23">
        <v>321030.08</v>
      </c>
      <c r="D32" s="23">
        <v>0</v>
      </c>
      <c r="E32" s="23">
        <v>321030.08</v>
      </c>
      <c r="F32" s="23">
        <v>0</v>
      </c>
      <c r="G32" s="23">
        <v>321030.08</v>
      </c>
      <c r="H32" s="23">
        <v>321030.08</v>
      </c>
      <c r="I32" s="1">
        <v>0</v>
      </c>
      <c r="J32" s="1">
        <v>0</v>
      </c>
      <c r="K32" s="12">
        <v>0</v>
      </c>
    </row>
    <row r="33" spans="1:11" ht="14.55" x14ac:dyDescent="0.35">
      <c r="A33" s="22" t="s">
        <v>82</v>
      </c>
      <c r="B33" s="23">
        <v>0</v>
      </c>
      <c r="C33" s="23">
        <v>13944022.16</v>
      </c>
      <c r="D33" s="23">
        <v>-3906957.99</v>
      </c>
      <c r="E33" s="23">
        <v>10037064.17</v>
      </c>
      <c r="F33" s="23">
        <v>626244.67000000004</v>
      </c>
      <c r="G33" s="23">
        <v>9410819.5</v>
      </c>
      <c r="H33" s="23">
        <v>10037064.17</v>
      </c>
      <c r="I33" s="1">
        <v>0</v>
      </c>
      <c r="J33" s="1">
        <v>0</v>
      </c>
      <c r="K33" s="12">
        <v>0</v>
      </c>
    </row>
    <row r="34" spans="1:11" ht="14.55" x14ac:dyDescent="0.35">
      <c r="A34" s="22" t="s">
        <v>83</v>
      </c>
      <c r="B34" s="23">
        <v>0</v>
      </c>
      <c r="C34" s="23">
        <v>155061.79999999999</v>
      </c>
      <c r="D34" s="23">
        <v>0</v>
      </c>
      <c r="E34" s="23">
        <v>155061.79999999999</v>
      </c>
      <c r="F34" s="23">
        <v>0</v>
      </c>
      <c r="G34" s="23">
        <v>155061.79999999999</v>
      </c>
      <c r="H34" s="23">
        <v>155061.79999999999</v>
      </c>
      <c r="I34" s="1">
        <v>0</v>
      </c>
      <c r="J34" s="1">
        <v>0</v>
      </c>
      <c r="K34" s="12">
        <v>0</v>
      </c>
    </row>
    <row r="35" spans="1:11" ht="14.55" x14ac:dyDescent="0.35">
      <c r="A35" s="22" t="s">
        <v>84</v>
      </c>
      <c r="B35" s="23">
        <v>0</v>
      </c>
      <c r="C35" s="23">
        <v>18200.41</v>
      </c>
      <c r="D35" s="23">
        <v>0</v>
      </c>
      <c r="E35" s="23">
        <v>18200.41</v>
      </c>
      <c r="F35" s="23">
        <v>0</v>
      </c>
      <c r="G35" s="23">
        <v>18200.41</v>
      </c>
      <c r="H35" s="23">
        <v>18200.41</v>
      </c>
      <c r="I35" s="1">
        <v>0</v>
      </c>
      <c r="J35" s="1">
        <v>0</v>
      </c>
      <c r="K35" s="12">
        <v>0</v>
      </c>
    </row>
    <row r="36" spans="1:11" ht="14.55" x14ac:dyDescent="0.35">
      <c r="A36" s="22" t="s">
        <v>85</v>
      </c>
      <c r="B36" s="23">
        <v>0</v>
      </c>
      <c r="C36" s="23">
        <v>184890.39</v>
      </c>
      <c r="D36" s="23">
        <v>-62794.11</v>
      </c>
      <c r="E36" s="23">
        <v>122096.28</v>
      </c>
      <c r="F36" s="23">
        <v>0</v>
      </c>
      <c r="G36" s="23">
        <v>122096.28</v>
      </c>
      <c r="H36" s="23">
        <v>122096.28</v>
      </c>
      <c r="I36" s="1">
        <v>0</v>
      </c>
      <c r="J36" s="1">
        <v>0</v>
      </c>
      <c r="K36" s="12">
        <v>0</v>
      </c>
    </row>
    <row r="37" spans="1:11" x14ac:dyDescent="0.3">
      <c r="A37" s="22" t="s">
        <v>36</v>
      </c>
      <c r="B37" s="23">
        <v>0</v>
      </c>
      <c r="C37" s="23">
        <v>38324.22</v>
      </c>
      <c r="D37" s="23">
        <v>0</v>
      </c>
      <c r="E37" s="23">
        <v>38324.22</v>
      </c>
      <c r="F37" s="23">
        <v>0</v>
      </c>
      <c r="G37" s="23">
        <v>38324.22</v>
      </c>
      <c r="H37" s="23">
        <v>38324.22</v>
      </c>
      <c r="I37" s="1">
        <v>0</v>
      </c>
      <c r="J37" s="1">
        <v>0</v>
      </c>
      <c r="K37" s="12">
        <v>0</v>
      </c>
    </row>
    <row r="38" spans="1:11" ht="14.55" x14ac:dyDescent="0.35">
      <c r="A38" s="22" t="s">
        <v>86</v>
      </c>
      <c r="B38" s="23">
        <v>0</v>
      </c>
      <c r="C38" s="23">
        <v>290171.59000000003</v>
      </c>
      <c r="D38" s="23">
        <v>-162465.94</v>
      </c>
      <c r="E38" s="23">
        <v>127705.65</v>
      </c>
      <c r="F38" s="23">
        <v>2285.0700000000002</v>
      </c>
      <c r="G38" s="23">
        <v>125420.58</v>
      </c>
      <c r="H38" s="23">
        <v>127705.65</v>
      </c>
      <c r="I38" s="1">
        <v>0</v>
      </c>
      <c r="J38" s="1">
        <v>0</v>
      </c>
      <c r="K38" s="12">
        <v>0</v>
      </c>
    </row>
    <row r="39" spans="1:11" ht="14.55" x14ac:dyDescent="0.35">
      <c r="A39" s="22" t="s">
        <v>87</v>
      </c>
      <c r="B39" s="23">
        <v>0</v>
      </c>
      <c r="C39" s="23">
        <v>40483.629999999997</v>
      </c>
      <c r="D39" s="23">
        <v>-14763.65</v>
      </c>
      <c r="E39" s="23">
        <v>25719.98</v>
      </c>
      <c r="F39" s="23">
        <v>966.35</v>
      </c>
      <c r="G39" s="23">
        <v>24753.63</v>
      </c>
      <c r="H39" s="23">
        <v>25719.98</v>
      </c>
      <c r="I39" s="1">
        <v>0</v>
      </c>
      <c r="J39" s="1">
        <v>0</v>
      </c>
      <c r="K39" s="12">
        <v>0</v>
      </c>
    </row>
    <row r="40" spans="1:11" x14ac:dyDescent="0.3">
      <c r="A40" s="22" t="s">
        <v>88</v>
      </c>
      <c r="B40" s="23">
        <v>0</v>
      </c>
      <c r="C40" s="23">
        <v>1143084.95</v>
      </c>
      <c r="D40" s="23">
        <v>-865352.02</v>
      </c>
      <c r="E40" s="23">
        <v>277732.93</v>
      </c>
      <c r="F40" s="23">
        <v>5610.93</v>
      </c>
      <c r="G40" s="23">
        <v>272122</v>
      </c>
      <c r="H40" s="23">
        <v>277732.93</v>
      </c>
      <c r="I40" s="1">
        <v>0</v>
      </c>
      <c r="J40" s="1">
        <v>0</v>
      </c>
      <c r="K40" s="12">
        <v>0</v>
      </c>
    </row>
    <row r="41" spans="1:11" ht="14.55" x14ac:dyDescent="0.35">
      <c r="A41" s="22" t="s">
        <v>89</v>
      </c>
      <c r="B41" s="23">
        <v>0</v>
      </c>
      <c r="C41" s="23">
        <v>87180.66</v>
      </c>
      <c r="D41" s="23">
        <v>-20899.14</v>
      </c>
      <c r="E41" s="23">
        <v>66281.52</v>
      </c>
      <c r="F41" s="23">
        <v>0</v>
      </c>
      <c r="G41" s="23">
        <v>66281.52</v>
      </c>
      <c r="H41" s="23">
        <v>66281.52</v>
      </c>
      <c r="I41" s="1">
        <v>0</v>
      </c>
      <c r="J41" s="1">
        <v>0</v>
      </c>
      <c r="K41" s="12">
        <v>0</v>
      </c>
    </row>
    <row r="42" spans="1:11" ht="14.55" x14ac:dyDescent="0.35">
      <c r="A42" s="22" t="s">
        <v>90</v>
      </c>
      <c r="B42" s="23">
        <v>0</v>
      </c>
      <c r="C42" s="23">
        <v>49900.86</v>
      </c>
      <c r="D42" s="23">
        <v>0</v>
      </c>
      <c r="E42" s="23">
        <v>49900.86</v>
      </c>
      <c r="F42" s="23">
        <v>3266.74</v>
      </c>
      <c r="G42" s="23">
        <v>46634.12</v>
      </c>
      <c r="H42" s="23">
        <v>49900.86</v>
      </c>
      <c r="I42" s="1">
        <v>0</v>
      </c>
      <c r="J42" s="1">
        <v>0</v>
      </c>
      <c r="K42" s="12">
        <v>0</v>
      </c>
    </row>
    <row r="43" spans="1:11" ht="14.55" x14ac:dyDescent="0.35">
      <c r="A43" s="22" t="s">
        <v>91</v>
      </c>
      <c r="B43" s="23">
        <v>0</v>
      </c>
      <c r="C43" s="23">
        <v>20196.43</v>
      </c>
      <c r="D43" s="23">
        <v>0</v>
      </c>
      <c r="E43" s="23">
        <v>20196.43</v>
      </c>
      <c r="F43" s="23">
        <v>0</v>
      </c>
      <c r="G43" s="23">
        <v>20196.43</v>
      </c>
      <c r="H43" s="23">
        <v>20196.43</v>
      </c>
      <c r="I43" s="1">
        <v>0</v>
      </c>
      <c r="J43" s="1">
        <v>0</v>
      </c>
      <c r="K43" s="12">
        <v>0</v>
      </c>
    </row>
    <row r="44" spans="1:11" x14ac:dyDescent="0.3">
      <c r="A44" s="22" t="s">
        <v>92</v>
      </c>
      <c r="B44" s="23">
        <v>0</v>
      </c>
      <c r="C44" s="23">
        <v>314108</v>
      </c>
      <c r="D44" s="23">
        <v>-314108</v>
      </c>
      <c r="E44" s="23">
        <v>0</v>
      </c>
      <c r="F44" s="23">
        <v>0</v>
      </c>
      <c r="G44" s="23">
        <v>0</v>
      </c>
      <c r="H44" s="23">
        <v>0</v>
      </c>
      <c r="I44" s="1">
        <v>0</v>
      </c>
      <c r="J44" s="1">
        <v>0</v>
      </c>
      <c r="K44" s="12">
        <v>0</v>
      </c>
    </row>
    <row r="45" spans="1:11" x14ac:dyDescent="0.3">
      <c r="A45" s="22" t="s">
        <v>93</v>
      </c>
      <c r="B45" s="23">
        <v>0</v>
      </c>
      <c r="C45" s="23">
        <v>4820746.3899999997</v>
      </c>
      <c r="D45" s="23">
        <v>-1579810.15</v>
      </c>
      <c r="E45" s="23">
        <v>3240936.24</v>
      </c>
      <c r="F45" s="23">
        <v>0</v>
      </c>
      <c r="G45" s="23">
        <v>3240936.24</v>
      </c>
      <c r="H45" s="23">
        <v>3240936.24</v>
      </c>
      <c r="I45" s="1">
        <v>0</v>
      </c>
      <c r="J45" s="1">
        <v>0</v>
      </c>
      <c r="K45" s="12">
        <v>0</v>
      </c>
    </row>
    <row r="46" spans="1:11" x14ac:dyDescent="0.3">
      <c r="A46" s="22" t="s">
        <v>94</v>
      </c>
      <c r="B46" s="23">
        <v>0</v>
      </c>
      <c r="C46" s="23">
        <v>2122728.96</v>
      </c>
      <c r="D46" s="23">
        <v>-474438.46</v>
      </c>
      <c r="E46" s="23">
        <v>1648290.5</v>
      </c>
      <c r="F46" s="23">
        <v>0</v>
      </c>
      <c r="G46" s="23">
        <v>1648290.5</v>
      </c>
      <c r="H46" s="23">
        <v>1648290.5</v>
      </c>
      <c r="I46" s="1">
        <v>0</v>
      </c>
      <c r="J46" s="1">
        <v>0</v>
      </c>
      <c r="K46" s="12">
        <v>0</v>
      </c>
    </row>
    <row r="47" spans="1:11" x14ac:dyDescent="0.3">
      <c r="A47" s="22" t="s">
        <v>95</v>
      </c>
      <c r="B47" s="23">
        <v>0</v>
      </c>
      <c r="C47" s="23">
        <v>816057.8</v>
      </c>
      <c r="D47" s="23">
        <v>-343534.37</v>
      </c>
      <c r="E47" s="23">
        <v>472523.43</v>
      </c>
      <c r="F47" s="23">
        <v>11724.83</v>
      </c>
      <c r="G47" s="23">
        <v>460798.6</v>
      </c>
      <c r="H47" s="23">
        <v>472523.43</v>
      </c>
      <c r="I47" s="1">
        <v>0</v>
      </c>
      <c r="J47" s="1">
        <v>0</v>
      </c>
      <c r="K47" s="12">
        <v>0</v>
      </c>
    </row>
    <row r="48" spans="1:11" x14ac:dyDescent="0.3">
      <c r="A48" s="22" t="s">
        <v>96</v>
      </c>
      <c r="B48" s="23">
        <v>0</v>
      </c>
      <c r="C48" s="23">
        <v>635403.53</v>
      </c>
      <c r="D48" s="23">
        <v>-246936.57</v>
      </c>
      <c r="E48" s="23">
        <v>388466.96</v>
      </c>
      <c r="F48" s="23">
        <v>3750.04</v>
      </c>
      <c r="G48" s="23">
        <v>384716.92</v>
      </c>
      <c r="H48" s="23">
        <v>388466.96</v>
      </c>
      <c r="I48" s="1">
        <v>0</v>
      </c>
      <c r="J48" s="1">
        <v>0</v>
      </c>
      <c r="K48" s="12">
        <v>0</v>
      </c>
    </row>
    <row r="49" spans="1:11" x14ac:dyDescent="0.3">
      <c r="A49" s="22" t="s">
        <v>97</v>
      </c>
      <c r="B49" s="23">
        <v>0</v>
      </c>
      <c r="C49" s="23">
        <v>197722.16</v>
      </c>
      <c r="D49" s="23">
        <v>-178610.08</v>
      </c>
      <c r="E49" s="23">
        <v>19112.080000000002</v>
      </c>
      <c r="F49" s="23">
        <v>643.76</v>
      </c>
      <c r="G49" s="23">
        <v>18468.32</v>
      </c>
      <c r="H49" s="23">
        <v>19112.080000000002</v>
      </c>
      <c r="I49" s="1">
        <v>0</v>
      </c>
      <c r="J49" s="1">
        <v>0</v>
      </c>
      <c r="K49" s="12">
        <v>0</v>
      </c>
    </row>
    <row r="50" spans="1:11" x14ac:dyDescent="0.3">
      <c r="A50" s="22" t="s">
        <v>98</v>
      </c>
      <c r="B50" s="23">
        <v>0</v>
      </c>
      <c r="C50" s="23">
        <v>71912.61</v>
      </c>
      <c r="D50" s="23">
        <v>-14699.28</v>
      </c>
      <c r="E50" s="23">
        <v>57213.33</v>
      </c>
      <c r="F50" s="23">
        <v>3250</v>
      </c>
      <c r="G50" s="23">
        <v>53963.33</v>
      </c>
      <c r="H50" s="23">
        <v>57213.33</v>
      </c>
      <c r="I50" s="1">
        <v>0</v>
      </c>
      <c r="J50" s="1">
        <v>0</v>
      </c>
      <c r="K50" s="12">
        <v>0</v>
      </c>
    </row>
    <row r="51" spans="1:11" x14ac:dyDescent="0.3">
      <c r="A51" s="22" t="s">
        <v>99</v>
      </c>
      <c r="B51" s="23">
        <v>0</v>
      </c>
      <c r="C51" s="23">
        <v>64474.2</v>
      </c>
      <c r="D51" s="23">
        <v>0</v>
      </c>
      <c r="E51" s="23">
        <v>64474.2</v>
      </c>
      <c r="F51" s="23">
        <v>0</v>
      </c>
      <c r="G51" s="23">
        <v>64474.2</v>
      </c>
      <c r="H51" s="23">
        <v>64474.2</v>
      </c>
      <c r="I51" s="1">
        <v>0</v>
      </c>
      <c r="J51" s="1">
        <v>0</v>
      </c>
      <c r="K51" s="12">
        <v>0</v>
      </c>
    </row>
    <row r="52" spans="1:11" x14ac:dyDescent="0.3">
      <c r="A52" s="22" t="s">
        <v>38</v>
      </c>
      <c r="B52" s="23">
        <v>0</v>
      </c>
      <c r="C52" s="23">
        <v>25335700.829999998</v>
      </c>
      <c r="D52" s="23">
        <v>-8185369.7599999998</v>
      </c>
      <c r="E52" s="23">
        <v>17150331.07</v>
      </c>
      <c r="F52" s="23">
        <v>657742.39</v>
      </c>
      <c r="G52" s="23">
        <v>16492588.68</v>
      </c>
      <c r="H52" s="23">
        <v>17150331.07</v>
      </c>
      <c r="I52" s="1">
        <v>0</v>
      </c>
      <c r="J52" s="1">
        <v>0</v>
      </c>
      <c r="K52" s="12">
        <v>0</v>
      </c>
    </row>
    <row r="53" spans="1:11" x14ac:dyDescent="0.3">
      <c r="A53" s="10" t="s">
        <v>100</v>
      </c>
      <c r="B53" s="1">
        <v>0</v>
      </c>
      <c r="C53" s="1">
        <v>375140.39</v>
      </c>
      <c r="D53" s="1">
        <v>-52686.81</v>
      </c>
      <c r="E53" s="1">
        <v>322453.58</v>
      </c>
      <c r="F53" s="1">
        <v>311925.93</v>
      </c>
      <c r="G53" s="1">
        <v>10527.65</v>
      </c>
      <c r="H53" s="1">
        <v>322453.58</v>
      </c>
      <c r="I53" s="1">
        <v>0</v>
      </c>
      <c r="J53" s="1">
        <v>0</v>
      </c>
      <c r="K53" s="12">
        <v>0</v>
      </c>
    </row>
    <row r="54" spans="1:11" x14ac:dyDescent="0.3">
      <c r="A54" s="10" t="s">
        <v>101</v>
      </c>
      <c r="B54" s="1">
        <v>0</v>
      </c>
      <c r="C54" s="1">
        <v>212560.11</v>
      </c>
      <c r="D54" s="1">
        <v>-70000</v>
      </c>
      <c r="E54" s="1">
        <v>142560.10999999999</v>
      </c>
      <c r="F54" s="1">
        <v>34252.11</v>
      </c>
      <c r="G54" s="1">
        <v>108308</v>
      </c>
      <c r="H54" s="1">
        <v>142560.10999999999</v>
      </c>
      <c r="I54" s="1">
        <v>0</v>
      </c>
      <c r="J54" s="1">
        <v>0</v>
      </c>
      <c r="K54" s="12">
        <v>0</v>
      </c>
    </row>
    <row r="55" spans="1:11" x14ac:dyDescent="0.3">
      <c r="A55" s="10" t="s">
        <v>102</v>
      </c>
      <c r="B55" s="1">
        <v>0</v>
      </c>
      <c r="C55" s="1">
        <v>858640.5</v>
      </c>
      <c r="D55" s="1">
        <v>-286838.71000000002</v>
      </c>
      <c r="E55" s="1">
        <v>571801.79</v>
      </c>
      <c r="F55" s="1">
        <v>564727.80000000005</v>
      </c>
      <c r="G55" s="1">
        <v>7073.99</v>
      </c>
      <c r="H55" s="1">
        <v>571801.79</v>
      </c>
      <c r="I55" s="1">
        <v>0</v>
      </c>
      <c r="J55" s="1">
        <v>0</v>
      </c>
      <c r="K55" s="12">
        <v>0</v>
      </c>
    </row>
    <row r="56" spans="1:11" x14ac:dyDescent="0.3">
      <c r="A56" s="10" t="s">
        <v>103</v>
      </c>
      <c r="B56" s="1">
        <v>0</v>
      </c>
      <c r="C56" s="1">
        <v>4482.97</v>
      </c>
      <c r="D56" s="1">
        <v>-2116.98</v>
      </c>
      <c r="E56" s="1">
        <v>2365.9899999999998</v>
      </c>
      <c r="F56" s="1">
        <v>0</v>
      </c>
      <c r="G56" s="1">
        <v>2365.9899999999998</v>
      </c>
      <c r="H56" s="1">
        <v>2365.9899999999998</v>
      </c>
      <c r="I56" s="1">
        <v>0</v>
      </c>
      <c r="J56" s="1">
        <v>0</v>
      </c>
      <c r="K56" s="12">
        <v>0</v>
      </c>
    </row>
    <row r="57" spans="1:11" x14ac:dyDescent="0.3">
      <c r="A57" s="10" t="s">
        <v>104</v>
      </c>
      <c r="B57" s="1">
        <v>0</v>
      </c>
      <c r="C57" s="1">
        <v>3344</v>
      </c>
      <c r="D57" s="1">
        <v>-1714</v>
      </c>
      <c r="E57" s="1">
        <v>1630</v>
      </c>
      <c r="F57" s="1">
        <v>1630</v>
      </c>
      <c r="G57" s="1">
        <v>0</v>
      </c>
      <c r="H57" s="1">
        <v>1630</v>
      </c>
      <c r="I57" s="1">
        <v>0</v>
      </c>
      <c r="J57" s="1">
        <v>0</v>
      </c>
      <c r="K57" s="12">
        <v>0</v>
      </c>
    </row>
    <row r="58" spans="1:11" x14ac:dyDescent="0.3">
      <c r="A58" s="10" t="s">
        <v>105</v>
      </c>
      <c r="B58" s="1">
        <v>0</v>
      </c>
      <c r="C58" s="1">
        <v>194415.98</v>
      </c>
      <c r="D58" s="1">
        <v>-55737.21</v>
      </c>
      <c r="E58" s="1">
        <v>138678.76999999999</v>
      </c>
      <c r="F58" s="1">
        <v>135874.75</v>
      </c>
      <c r="G58" s="1">
        <v>2804.02</v>
      </c>
      <c r="H58" s="1">
        <v>138678.76999999999</v>
      </c>
      <c r="I58" s="1">
        <v>0</v>
      </c>
      <c r="J58" s="1">
        <v>0</v>
      </c>
      <c r="K58" s="12">
        <v>0</v>
      </c>
    </row>
    <row r="59" spans="1:11" x14ac:dyDescent="0.3">
      <c r="A59" s="10" t="s">
        <v>106</v>
      </c>
      <c r="B59" s="1">
        <v>0</v>
      </c>
      <c r="C59" s="1">
        <v>6496</v>
      </c>
      <c r="D59" s="1">
        <v>0</v>
      </c>
      <c r="E59" s="1">
        <v>6496</v>
      </c>
      <c r="F59" s="1">
        <v>6496</v>
      </c>
      <c r="G59" s="1">
        <v>0</v>
      </c>
      <c r="H59" s="1">
        <v>6496</v>
      </c>
      <c r="I59" s="1">
        <v>0</v>
      </c>
      <c r="J59" s="1">
        <v>0</v>
      </c>
      <c r="K59" s="12">
        <v>0</v>
      </c>
    </row>
    <row r="60" spans="1:11" x14ac:dyDescent="0.3">
      <c r="A60" s="10" t="s">
        <v>39</v>
      </c>
      <c r="B60" s="1">
        <v>0</v>
      </c>
      <c r="C60" s="1">
        <v>448350.52</v>
      </c>
      <c r="D60" s="1">
        <v>-285985.93</v>
      </c>
      <c r="E60" s="1">
        <v>162364.59</v>
      </c>
      <c r="F60" s="1">
        <v>120597.91</v>
      </c>
      <c r="G60" s="1">
        <v>41766.68</v>
      </c>
      <c r="H60" s="1">
        <v>162364.59</v>
      </c>
      <c r="I60" s="1">
        <v>0</v>
      </c>
      <c r="J60" s="1">
        <v>0</v>
      </c>
      <c r="K60" s="12">
        <v>0</v>
      </c>
    </row>
    <row r="61" spans="1:11" x14ac:dyDescent="0.3">
      <c r="A61" s="10" t="s">
        <v>107</v>
      </c>
      <c r="B61" s="1">
        <v>0</v>
      </c>
      <c r="C61" s="1">
        <v>170184.53</v>
      </c>
      <c r="D61" s="1">
        <v>-170184.53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2">
        <v>0</v>
      </c>
    </row>
    <row r="62" spans="1:11" x14ac:dyDescent="0.3">
      <c r="A62" s="10" t="s">
        <v>108</v>
      </c>
      <c r="B62" s="1">
        <v>0</v>
      </c>
      <c r="C62" s="1">
        <v>1363.09</v>
      </c>
      <c r="D62" s="1">
        <v>-1000</v>
      </c>
      <c r="E62" s="1">
        <v>363.09</v>
      </c>
      <c r="F62" s="1">
        <v>0</v>
      </c>
      <c r="G62" s="1">
        <v>363.09</v>
      </c>
      <c r="H62" s="1">
        <v>363.09</v>
      </c>
      <c r="I62" s="1">
        <v>0</v>
      </c>
      <c r="J62" s="1">
        <v>0</v>
      </c>
      <c r="K62" s="12">
        <v>0</v>
      </c>
    </row>
    <row r="63" spans="1:11" x14ac:dyDescent="0.3">
      <c r="A63" s="10" t="s">
        <v>40</v>
      </c>
      <c r="B63" s="1">
        <v>0</v>
      </c>
      <c r="C63" s="1">
        <v>1211631.6000000001</v>
      </c>
      <c r="D63" s="1">
        <v>-855483.6</v>
      </c>
      <c r="E63" s="1">
        <v>356148</v>
      </c>
      <c r="F63" s="1">
        <v>356148</v>
      </c>
      <c r="G63" s="1">
        <v>0</v>
      </c>
      <c r="H63" s="1">
        <v>356148</v>
      </c>
      <c r="I63" s="1">
        <v>0</v>
      </c>
      <c r="J63" s="1">
        <v>0</v>
      </c>
      <c r="K63" s="12">
        <v>0</v>
      </c>
    </row>
    <row r="64" spans="1:11" x14ac:dyDescent="0.3">
      <c r="A64" s="10" t="s">
        <v>109</v>
      </c>
      <c r="B64" s="1">
        <v>0</v>
      </c>
      <c r="C64" s="1">
        <v>17150.47</v>
      </c>
      <c r="D64" s="1">
        <v>-16310.47</v>
      </c>
      <c r="E64" s="1">
        <v>840</v>
      </c>
      <c r="F64" s="1">
        <v>840</v>
      </c>
      <c r="G64" s="1">
        <v>0</v>
      </c>
      <c r="H64" s="1">
        <v>840</v>
      </c>
      <c r="I64" s="1">
        <v>0</v>
      </c>
      <c r="J64" s="1">
        <v>0</v>
      </c>
      <c r="K64" s="12">
        <v>0</v>
      </c>
    </row>
    <row r="65" spans="1:11" x14ac:dyDescent="0.3">
      <c r="A65" s="10" t="s">
        <v>110</v>
      </c>
      <c r="B65" s="1">
        <v>0</v>
      </c>
      <c r="C65" s="1">
        <v>2088</v>
      </c>
      <c r="D65" s="1">
        <v>0</v>
      </c>
      <c r="E65" s="1">
        <v>2088</v>
      </c>
      <c r="F65" s="1">
        <v>2088</v>
      </c>
      <c r="G65" s="1">
        <v>0</v>
      </c>
      <c r="H65" s="1">
        <v>2088</v>
      </c>
      <c r="I65" s="1">
        <v>0</v>
      </c>
      <c r="J65" s="1">
        <v>0</v>
      </c>
      <c r="K65" s="12">
        <v>0</v>
      </c>
    </row>
    <row r="66" spans="1:11" x14ac:dyDescent="0.3">
      <c r="A66" s="10" t="s">
        <v>41</v>
      </c>
      <c r="B66" s="1">
        <v>6000000</v>
      </c>
      <c r="C66" s="1">
        <v>314110.65999999997</v>
      </c>
      <c r="D66" s="1">
        <v>-2959344.18</v>
      </c>
      <c r="E66" s="1">
        <v>3354766.48</v>
      </c>
      <c r="F66" s="1">
        <v>3390229.99</v>
      </c>
      <c r="G66" s="1">
        <v>-35463.51</v>
      </c>
      <c r="H66" s="1">
        <v>3354766.48</v>
      </c>
      <c r="I66" s="1">
        <v>0</v>
      </c>
      <c r="J66" s="1">
        <v>0</v>
      </c>
      <c r="K66" s="12">
        <v>0</v>
      </c>
    </row>
    <row r="67" spans="1:11" x14ac:dyDescent="0.3">
      <c r="A67" s="10" t="s">
        <v>111</v>
      </c>
      <c r="B67" s="1">
        <v>0</v>
      </c>
      <c r="C67" s="1">
        <v>471694.14</v>
      </c>
      <c r="D67" s="1">
        <v>-354050.97</v>
      </c>
      <c r="E67" s="1">
        <v>117643.17</v>
      </c>
      <c r="F67" s="1">
        <v>162415.18</v>
      </c>
      <c r="G67" s="1">
        <v>-44772.01</v>
      </c>
      <c r="H67" s="1">
        <v>117643.17</v>
      </c>
      <c r="I67" s="1">
        <v>0</v>
      </c>
      <c r="J67" s="1">
        <v>0</v>
      </c>
      <c r="K67" s="12">
        <v>0</v>
      </c>
    </row>
    <row r="68" spans="1:11" x14ac:dyDescent="0.3">
      <c r="A68" s="10" t="s">
        <v>112</v>
      </c>
      <c r="B68" s="1">
        <v>0</v>
      </c>
      <c r="C68" s="1">
        <v>246771.66</v>
      </c>
      <c r="D68" s="1">
        <v>-234302.84</v>
      </c>
      <c r="E68" s="1">
        <v>12468.82</v>
      </c>
      <c r="F68" s="1">
        <v>12468.82</v>
      </c>
      <c r="G68" s="1">
        <v>0</v>
      </c>
      <c r="H68" s="1">
        <v>12468.82</v>
      </c>
      <c r="I68" s="1">
        <v>0</v>
      </c>
      <c r="J68" s="1">
        <v>0</v>
      </c>
      <c r="K68" s="12">
        <v>0</v>
      </c>
    </row>
    <row r="69" spans="1:11" x14ac:dyDescent="0.3">
      <c r="A69" s="10" t="s">
        <v>113</v>
      </c>
      <c r="B69" s="1">
        <v>0</v>
      </c>
      <c r="C69" s="1">
        <v>1289796.42</v>
      </c>
      <c r="D69" s="1">
        <v>-460947.17</v>
      </c>
      <c r="E69" s="1">
        <v>828849.25</v>
      </c>
      <c r="F69" s="1">
        <v>836674.25</v>
      </c>
      <c r="G69" s="1">
        <v>-7825</v>
      </c>
      <c r="H69" s="1">
        <v>828849.25</v>
      </c>
      <c r="I69" s="1">
        <v>0</v>
      </c>
      <c r="J69" s="1">
        <v>0</v>
      </c>
      <c r="K69" s="12">
        <v>0</v>
      </c>
    </row>
    <row r="70" spans="1:11" x14ac:dyDescent="0.3">
      <c r="A70" s="10" t="s">
        <v>114</v>
      </c>
      <c r="B70" s="1">
        <v>0</v>
      </c>
      <c r="C70" s="1">
        <v>12173.59</v>
      </c>
      <c r="D70" s="1">
        <v>-1742</v>
      </c>
      <c r="E70" s="1">
        <v>10431.59</v>
      </c>
      <c r="F70" s="1">
        <v>10431.59</v>
      </c>
      <c r="G70" s="1">
        <v>0</v>
      </c>
      <c r="H70" s="1">
        <v>10431.59</v>
      </c>
      <c r="I70" s="1">
        <v>0</v>
      </c>
      <c r="J70" s="1">
        <v>0</v>
      </c>
      <c r="K70" s="12">
        <v>0</v>
      </c>
    </row>
    <row r="71" spans="1:11" x14ac:dyDescent="0.3">
      <c r="A71" s="10" t="s">
        <v>115</v>
      </c>
      <c r="B71" s="1">
        <v>0</v>
      </c>
      <c r="C71" s="1">
        <v>200.1</v>
      </c>
      <c r="D71" s="1">
        <v>-100.05</v>
      </c>
      <c r="E71" s="1">
        <v>100.05</v>
      </c>
      <c r="F71" s="1">
        <v>0</v>
      </c>
      <c r="G71" s="1">
        <v>100.05</v>
      </c>
      <c r="H71" s="1">
        <v>100.05</v>
      </c>
      <c r="I71" s="1">
        <v>0</v>
      </c>
      <c r="J71" s="1">
        <v>0</v>
      </c>
      <c r="K71" s="12">
        <v>0</v>
      </c>
    </row>
    <row r="72" spans="1:11" x14ac:dyDescent="0.3">
      <c r="A72" s="10" t="s">
        <v>116</v>
      </c>
      <c r="B72" s="1">
        <v>0</v>
      </c>
      <c r="C72" s="1">
        <v>5776.8</v>
      </c>
      <c r="D72" s="1">
        <v>0</v>
      </c>
      <c r="E72" s="1">
        <v>5776.8</v>
      </c>
      <c r="F72" s="1">
        <v>5776.8</v>
      </c>
      <c r="G72" s="1">
        <v>0</v>
      </c>
      <c r="H72" s="1">
        <v>5776.8</v>
      </c>
      <c r="I72" s="1">
        <v>0</v>
      </c>
      <c r="J72" s="1">
        <v>0</v>
      </c>
      <c r="K72" s="12">
        <v>0</v>
      </c>
    </row>
    <row r="73" spans="1:11" x14ac:dyDescent="0.3">
      <c r="A73" s="10" t="s">
        <v>117</v>
      </c>
      <c r="B73" s="1">
        <v>0</v>
      </c>
      <c r="C73" s="1">
        <v>79036.399999999994</v>
      </c>
      <c r="D73" s="1">
        <v>-0.97</v>
      </c>
      <c r="E73" s="1">
        <v>79035.429999999993</v>
      </c>
      <c r="F73" s="1">
        <v>79000.429999999993</v>
      </c>
      <c r="G73" s="1">
        <v>35</v>
      </c>
      <c r="H73" s="1">
        <v>79035.429999999993</v>
      </c>
      <c r="I73" s="1">
        <v>0</v>
      </c>
      <c r="J73" s="1">
        <v>0</v>
      </c>
      <c r="K73" s="12">
        <v>0</v>
      </c>
    </row>
    <row r="74" spans="1:11" x14ac:dyDescent="0.3">
      <c r="A74" s="10" t="s">
        <v>118</v>
      </c>
      <c r="B74" s="1">
        <v>0</v>
      </c>
      <c r="C74" s="1">
        <v>51762.61</v>
      </c>
      <c r="D74" s="1">
        <v>-1800.01</v>
      </c>
      <c r="E74" s="1">
        <v>49962.6</v>
      </c>
      <c r="F74" s="1">
        <v>49962.6</v>
      </c>
      <c r="G74" s="1">
        <v>0</v>
      </c>
      <c r="H74" s="1">
        <v>49962.6</v>
      </c>
      <c r="I74" s="1">
        <v>0</v>
      </c>
      <c r="J74" s="1">
        <v>0</v>
      </c>
      <c r="K74" s="12">
        <v>0</v>
      </c>
    </row>
    <row r="75" spans="1:11" x14ac:dyDescent="0.3">
      <c r="A75" s="10" t="s">
        <v>119</v>
      </c>
      <c r="B75" s="1">
        <v>0</v>
      </c>
      <c r="C75" s="1">
        <v>1520.56</v>
      </c>
      <c r="D75" s="1">
        <v>0</v>
      </c>
      <c r="E75" s="1">
        <v>1520.56</v>
      </c>
      <c r="F75" s="1">
        <v>1520.56</v>
      </c>
      <c r="G75" s="1">
        <v>0</v>
      </c>
      <c r="H75" s="1">
        <v>1520.56</v>
      </c>
      <c r="I75" s="1">
        <v>0</v>
      </c>
      <c r="J75" s="1">
        <v>0</v>
      </c>
      <c r="K75" s="12">
        <v>0</v>
      </c>
    </row>
    <row r="76" spans="1:11" x14ac:dyDescent="0.3">
      <c r="A76" s="10" t="s">
        <v>42</v>
      </c>
      <c r="B76" s="1">
        <v>15000000</v>
      </c>
      <c r="C76" s="1">
        <v>2730828.08</v>
      </c>
      <c r="D76" s="1">
        <v>-4100188.23</v>
      </c>
      <c r="E76" s="1">
        <v>13630639.85</v>
      </c>
      <c r="F76" s="1">
        <v>14724342.050000001</v>
      </c>
      <c r="G76" s="1">
        <v>-1093702.2</v>
      </c>
      <c r="H76" s="1">
        <v>13630639.85</v>
      </c>
      <c r="I76" s="1">
        <v>0</v>
      </c>
      <c r="J76" s="1">
        <v>0</v>
      </c>
      <c r="K76" s="12">
        <v>0</v>
      </c>
    </row>
    <row r="77" spans="1:11" x14ac:dyDescent="0.3">
      <c r="A77" s="10" t="s">
        <v>13</v>
      </c>
      <c r="B77" s="1">
        <v>2500000</v>
      </c>
      <c r="C77" s="1">
        <v>95130.36</v>
      </c>
      <c r="D77" s="1">
        <v>-2500000</v>
      </c>
      <c r="E77" s="1">
        <v>95130.36</v>
      </c>
      <c r="F77" s="1">
        <v>95130.36</v>
      </c>
      <c r="G77" s="1">
        <v>0</v>
      </c>
      <c r="H77" s="1">
        <v>95130.36</v>
      </c>
      <c r="I77" s="1">
        <v>0</v>
      </c>
      <c r="J77" s="1">
        <v>0</v>
      </c>
      <c r="K77" s="12">
        <v>0</v>
      </c>
    </row>
    <row r="78" spans="1:11" x14ac:dyDescent="0.3">
      <c r="A78" s="10" t="s">
        <v>14</v>
      </c>
      <c r="B78" s="1">
        <v>0</v>
      </c>
      <c r="C78" s="1">
        <v>179950.8</v>
      </c>
      <c r="D78" s="1">
        <v>-179950.8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2">
        <v>0</v>
      </c>
    </row>
    <row r="79" spans="1:11" x14ac:dyDescent="0.3">
      <c r="A79" s="10" t="s">
        <v>120</v>
      </c>
      <c r="B79" s="1">
        <v>0</v>
      </c>
      <c r="C79" s="1">
        <v>451257.36</v>
      </c>
      <c r="D79" s="1">
        <v>0</v>
      </c>
      <c r="E79" s="1">
        <v>451257.36</v>
      </c>
      <c r="F79" s="1">
        <v>6344</v>
      </c>
      <c r="G79" s="1">
        <v>444913.36</v>
      </c>
      <c r="H79" s="1">
        <v>451257.36</v>
      </c>
      <c r="I79" s="1">
        <v>0</v>
      </c>
      <c r="J79" s="1">
        <v>0</v>
      </c>
      <c r="K79" s="12">
        <v>0</v>
      </c>
    </row>
    <row r="80" spans="1:11" x14ac:dyDescent="0.3">
      <c r="A80" s="10" t="s">
        <v>121</v>
      </c>
      <c r="B80" s="1">
        <v>0</v>
      </c>
      <c r="C80" s="1">
        <v>1450</v>
      </c>
      <c r="D80" s="1">
        <v>0</v>
      </c>
      <c r="E80" s="1">
        <v>1450</v>
      </c>
      <c r="F80" s="1">
        <v>1450</v>
      </c>
      <c r="G80" s="1">
        <v>0</v>
      </c>
      <c r="H80" s="1">
        <v>1450</v>
      </c>
      <c r="I80" s="1">
        <v>0</v>
      </c>
      <c r="J80" s="1">
        <v>0</v>
      </c>
      <c r="K80" s="12">
        <v>0</v>
      </c>
    </row>
    <row r="81" spans="1:11" x14ac:dyDescent="0.3">
      <c r="A81" s="10" t="s">
        <v>122</v>
      </c>
      <c r="B81" s="1">
        <v>0</v>
      </c>
      <c r="C81" s="1">
        <v>171858.35</v>
      </c>
      <c r="D81" s="1">
        <v>0</v>
      </c>
      <c r="E81" s="1">
        <v>171858.35</v>
      </c>
      <c r="F81" s="1">
        <v>171858.35</v>
      </c>
      <c r="G81" s="1">
        <v>0</v>
      </c>
      <c r="H81" s="1">
        <v>171858.35</v>
      </c>
      <c r="I81" s="1">
        <v>0</v>
      </c>
      <c r="J81" s="1">
        <v>0</v>
      </c>
      <c r="K81" s="12">
        <v>0</v>
      </c>
    </row>
    <row r="82" spans="1:11" x14ac:dyDescent="0.3">
      <c r="A82" s="10" t="s">
        <v>123</v>
      </c>
      <c r="B82" s="1">
        <v>0</v>
      </c>
      <c r="C82" s="1">
        <v>11790</v>
      </c>
      <c r="D82" s="1">
        <v>0</v>
      </c>
      <c r="E82" s="1">
        <v>11790</v>
      </c>
      <c r="F82" s="1">
        <v>11790</v>
      </c>
      <c r="G82" s="1">
        <v>0</v>
      </c>
      <c r="H82" s="1">
        <v>11790</v>
      </c>
      <c r="I82" s="1">
        <v>0</v>
      </c>
      <c r="J82" s="1">
        <v>0</v>
      </c>
      <c r="K82" s="12">
        <v>0</v>
      </c>
    </row>
    <row r="83" spans="1:11" x14ac:dyDescent="0.3">
      <c r="A83" s="10" t="s">
        <v>124</v>
      </c>
      <c r="B83" s="1">
        <v>0</v>
      </c>
      <c r="C83" s="1">
        <v>100602.49</v>
      </c>
      <c r="D83" s="1">
        <v>-1730</v>
      </c>
      <c r="E83" s="1">
        <v>98872.49</v>
      </c>
      <c r="F83" s="1">
        <v>17983.09</v>
      </c>
      <c r="G83" s="1">
        <v>80889.399999999994</v>
      </c>
      <c r="H83" s="1">
        <v>98872.49</v>
      </c>
      <c r="I83" s="1">
        <v>0</v>
      </c>
      <c r="J83" s="1">
        <v>0</v>
      </c>
      <c r="K83" s="12">
        <v>0</v>
      </c>
    </row>
    <row r="84" spans="1:11" x14ac:dyDescent="0.3">
      <c r="A84" s="10" t="s">
        <v>125</v>
      </c>
      <c r="B84" s="1">
        <v>0</v>
      </c>
      <c r="C84" s="1">
        <v>380443.41</v>
      </c>
      <c r="D84" s="1">
        <v>-374772.4</v>
      </c>
      <c r="E84" s="1">
        <v>5671.01</v>
      </c>
      <c r="F84" s="1">
        <v>4935.22</v>
      </c>
      <c r="G84" s="1">
        <v>735.79</v>
      </c>
      <c r="H84" s="1">
        <v>5671.01</v>
      </c>
      <c r="I84" s="1">
        <v>0</v>
      </c>
      <c r="J84" s="1">
        <v>0</v>
      </c>
      <c r="K84" s="12">
        <v>0</v>
      </c>
    </row>
    <row r="85" spans="1:11" x14ac:dyDescent="0.3">
      <c r="A85" s="10" t="s">
        <v>126</v>
      </c>
      <c r="B85" s="1">
        <v>0</v>
      </c>
      <c r="C85" s="1">
        <v>75978.039999999994</v>
      </c>
      <c r="D85" s="1">
        <v>-31998.02</v>
      </c>
      <c r="E85" s="1">
        <v>43980.02</v>
      </c>
      <c r="F85" s="1">
        <v>43980.02</v>
      </c>
      <c r="G85" s="1">
        <v>0</v>
      </c>
      <c r="H85" s="1">
        <v>43980.02</v>
      </c>
      <c r="I85" s="1">
        <v>0</v>
      </c>
      <c r="J85" s="1">
        <v>0</v>
      </c>
      <c r="K85" s="12">
        <v>0</v>
      </c>
    </row>
    <row r="86" spans="1:11" x14ac:dyDescent="0.3">
      <c r="A86" s="10" t="s">
        <v>127</v>
      </c>
      <c r="B86" s="1">
        <v>0</v>
      </c>
      <c r="C86" s="1">
        <v>49320.9</v>
      </c>
      <c r="D86" s="1">
        <v>-4102.12</v>
      </c>
      <c r="E86" s="1">
        <v>45218.78</v>
      </c>
      <c r="F86" s="1">
        <v>45218.78</v>
      </c>
      <c r="G86" s="1">
        <v>0</v>
      </c>
      <c r="H86" s="1">
        <v>45218.78</v>
      </c>
      <c r="I86" s="1">
        <v>0</v>
      </c>
      <c r="J86" s="1">
        <v>0</v>
      </c>
      <c r="K86" s="12">
        <v>0</v>
      </c>
    </row>
    <row r="87" spans="1:11" x14ac:dyDescent="0.3">
      <c r="A87" s="10" t="s">
        <v>128</v>
      </c>
      <c r="B87" s="1">
        <v>0</v>
      </c>
      <c r="C87" s="1">
        <v>1335607.27</v>
      </c>
      <c r="D87" s="1">
        <v>-156177.88</v>
      </c>
      <c r="E87" s="1">
        <v>1179429.3899999999</v>
      </c>
      <c r="F87" s="1">
        <v>1182369.3899999999</v>
      </c>
      <c r="G87" s="1">
        <v>-2940</v>
      </c>
      <c r="H87" s="1">
        <v>1179429.3899999999</v>
      </c>
      <c r="I87" s="1">
        <v>0</v>
      </c>
      <c r="J87" s="1">
        <v>0</v>
      </c>
      <c r="K87" s="12">
        <v>0</v>
      </c>
    </row>
    <row r="88" spans="1:11" x14ac:dyDescent="0.3">
      <c r="A88" s="10" t="s">
        <v>129</v>
      </c>
      <c r="B88" s="1">
        <v>0</v>
      </c>
      <c r="C88" s="1">
        <v>1691.28</v>
      </c>
      <c r="D88" s="1">
        <v>0</v>
      </c>
      <c r="E88" s="1">
        <v>1691.28</v>
      </c>
      <c r="F88" s="1">
        <v>1691.28</v>
      </c>
      <c r="G88" s="1">
        <v>0</v>
      </c>
      <c r="H88" s="1">
        <v>1691.28</v>
      </c>
      <c r="I88" s="1">
        <v>0</v>
      </c>
      <c r="J88" s="1">
        <v>0</v>
      </c>
      <c r="K88" s="12">
        <v>0</v>
      </c>
    </row>
    <row r="89" spans="1:11" x14ac:dyDescent="0.3">
      <c r="A89" s="10" t="s">
        <v>130</v>
      </c>
      <c r="B89" s="1">
        <v>0</v>
      </c>
      <c r="C89" s="1">
        <v>76277.009999999995</v>
      </c>
      <c r="D89" s="1">
        <v>-1860.01</v>
      </c>
      <c r="E89" s="1">
        <v>74417</v>
      </c>
      <c r="F89" s="1">
        <v>74417</v>
      </c>
      <c r="G89" s="1">
        <v>0</v>
      </c>
      <c r="H89" s="1">
        <v>74417</v>
      </c>
      <c r="I89" s="1">
        <v>0</v>
      </c>
      <c r="J89" s="1">
        <v>0</v>
      </c>
      <c r="K89" s="12">
        <v>0</v>
      </c>
    </row>
    <row r="90" spans="1:11" x14ac:dyDescent="0.3">
      <c r="A90" s="10" t="s">
        <v>15</v>
      </c>
      <c r="B90" s="1">
        <v>23500000</v>
      </c>
      <c r="C90" s="1">
        <v>11640876.449999999</v>
      </c>
      <c r="D90" s="1">
        <v>-13161125.890000001</v>
      </c>
      <c r="E90" s="1">
        <v>21979750.559999999</v>
      </c>
      <c r="F90" s="1">
        <v>22464570.260000002</v>
      </c>
      <c r="G90" s="1">
        <v>-484819.7</v>
      </c>
      <c r="H90" s="1">
        <v>21979750.559999999</v>
      </c>
      <c r="I90" s="1">
        <v>0</v>
      </c>
      <c r="J90" s="1">
        <v>0</v>
      </c>
      <c r="K90" s="12">
        <v>0</v>
      </c>
    </row>
    <row r="91" spans="1:11" x14ac:dyDescent="0.3">
      <c r="A91" s="10" t="s">
        <v>43</v>
      </c>
      <c r="B91" s="1">
        <v>4500000</v>
      </c>
      <c r="C91" s="1">
        <v>1117412</v>
      </c>
      <c r="D91" s="1">
        <v>-68251.7</v>
      </c>
      <c r="E91" s="1">
        <v>5549160.2999999998</v>
      </c>
      <c r="F91" s="1">
        <v>5470410</v>
      </c>
      <c r="G91" s="1">
        <v>78750.3</v>
      </c>
      <c r="H91" s="1">
        <v>5549160.2999999998</v>
      </c>
      <c r="I91" s="1">
        <v>0</v>
      </c>
      <c r="J91" s="1">
        <v>0</v>
      </c>
      <c r="K91" s="12">
        <v>0</v>
      </c>
    </row>
    <row r="92" spans="1:11" x14ac:dyDescent="0.3">
      <c r="A92" s="10" t="s">
        <v>44</v>
      </c>
      <c r="B92" s="1">
        <v>3000000</v>
      </c>
      <c r="C92" s="1">
        <v>456155.59</v>
      </c>
      <c r="D92" s="1">
        <v>0</v>
      </c>
      <c r="E92" s="1">
        <v>3456155.59</v>
      </c>
      <c r="F92" s="1">
        <v>3458580.59</v>
      </c>
      <c r="G92" s="1">
        <v>-2425</v>
      </c>
      <c r="H92" s="1">
        <v>3456155.59</v>
      </c>
      <c r="I92" s="1">
        <v>0</v>
      </c>
      <c r="J92" s="1">
        <v>0</v>
      </c>
      <c r="K92" s="12">
        <v>0</v>
      </c>
    </row>
    <row r="93" spans="1:11" x14ac:dyDescent="0.3">
      <c r="A93" s="10" t="s">
        <v>131</v>
      </c>
      <c r="B93" s="1">
        <v>0</v>
      </c>
      <c r="C93" s="1">
        <v>694.47</v>
      </c>
      <c r="D93" s="1">
        <v>-300.83</v>
      </c>
      <c r="E93" s="1">
        <v>393.64</v>
      </c>
      <c r="F93" s="1">
        <v>393.64</v>
      </c>
      <c r="G93" s="1">
        <v>0</v>
      </c>
      <c r="H93" s="1">
        <v>393.64</v>
      </c>
      <c r="I93" s="1">
        <v>0</v>
      </c>
      <c r="J93" s="1">
        <v>0</v>
      </c>
      <c r="K93" s="12">
        <v>0</v>
      </c>
    </row>
    <row r="94" spans="1:11" x14ac:dyDescent="0.3">
      <c r="A94" s="10" t="s">
        <v>132</v>
      </c>
      <c r="B94" s="1">
        <v>0</v>
      </c>
      <c r="C94" s="1">
        <v>1221.02</v>
      </c>
      <c r="D94" s="1">
        <v>-714.66</v>
      </c>
      <c r="E94" s="1">
        <v>506.36</v>
      </c>
      <c r="F94" s="1">
        <v>506.36</v>
      </c>
      <c r="G94" s="1">
        <v>0</v>
      </c>
      <c r="H94" s="1">
        <v>506.36</v>
      </c>
      <c r="I94" s="1">
        <v>0</v>
      </c>
      <c r="J94" s="1">
        <v>0</v>
      </c>
      <c r="K94" s="12">
        <v>0</v>
      </c>
    </row>
    <row r="95" spans="1:11" x14ac:dyDescent="0.3">
      <c r="A95" s="10" t="s">
        <v>133</v>
      </c>
      <c r="B95" s="1">
        <v>0</v>
      </c>
      <c r="C95" s="1">
        <v>1635.84</v>
      </c>
      <c r="D95" s="1">
        <v>-293.2</v>
      </c>
      <c r="E95" s="1">
        <v>1342.64</v>
      </c>
      <c r="F95" s="1">
        <v>1082.6400000000001</v>
      </c>
      <c r="G95" s="1">
        <v>260</v>
      </c>
      <c r="H95" s="1">
        <v>1342.64</v>
      </c>
      <c r="I95" s="1">
        <v>0</v>
      </c>
      <c r="J95" s="1">
        <v>0</v>
      </c>
      <c r="K95" s="12">
        <v>0</v>
      </c>
    </row>
    <row r="96" spans="1:11" x14ac:dyDescent="0.3">
      <c r="A96" s="10" t="s">
        <v>134</v>
      </c>
      <c r="B96" s="1">
        <v>0</v>
      </c>
      <c r="C96" s="1">
        <v>226833.69</v>
      </c>
      <c r="D96" s="1">
        <v>-34452</v>
      </c>
      <c r="E96" s="1">
        <v>192381.69</v>
      </c>
      <c r="F96" s="1">
        <v>47381.69</v>
      </c>
      <c r="G96" s="1">
        <v>145000</v>
      </c>
      <c r="H96" s="1">
        <v>192381.69</v>
      </c>
      <c r="I96" s="1">
        <v>0</v>
      </c>
      <c r="J96" s="1">
        <v>0</v>
      </c>
      <c r="K96" s="12">
        <v>0</v>
      </c>
    </row>
    <row r="97" spans="1:11" x14ac:dyDescent="0.3">
      <c r="A97" s="10" t="s">
        <v>45</v>
      </c>
      <c r="B97" s="1">
        <v>17842277.289999999</v>
      </c>
      <c r="C97" s="1">
        <v>3717141.1</v>
      </c>
      <c r="D97" s="1">
        <v>-4088855.22</v>
      </c>
      <c r="E97" s="1">
        <v>17470563.170000002</v>
      </c>
      <c r="F97" s="1">
        <v>743428.22</v>
      </c>
      <c r="G97" s="1">
        <v>16727134.949999999</v>
      </c>
      <c r="H97" s="1">
        <v>17470563.170000002</v>
      </c>
      <c r="I97" s="1">
        <v>0</v>
      </c>
      <c r="J97" s="1">
        <v>0</v>
      </c>
      <c r="K97" s="12">
        <v>0</v>
      </c>
    </row>
    <row r="98" spans="1:11" x14ac:dyDescent="0.3">
      <c r="A98" s="10" t="s">
        <v>46</v>
      </c>
      <c r="B98" s="1">
        <v>6600000</v>
      </c>
      <c r="C98" s="1">
        <v>1222000</v>
      </c>
      <c r="D98" s="1">
        <v>-2643062.17</v>
      </c>
      <c r="E98" s="1">
        <v>5178937.83</v>
      </c>
      <c r="F98" s="1">
        <v>6856684.1399999997</v>
      </c>
      <c r="G98" s="1">
        <v>-1677746.31</v>
      </c>
      <c r="H98" s="1">
        <v>5178937.83</v>
      </c>
      <c r="I98" s="1">
        <v>0</v>
      </c>
      <c r="J98" s="1">
        <v>0</v>
      </c>
      <c r="K98" s="12">
        <v>0</v>
      </c>
    </row>
    <row r="99" spans="1:11" x14ac:dyDescent="0.3">
      <c r="A99" s="10" t="s">
        <v>47</v>
      </c>
      <c r="B99" s="1">
        <v>0</v>
      </c>
      <c r="C99" s="1">
        <v>169570.08</v>
      </c>
      <c r="D99" s="1">
        <v>-152169.84</v>
      </c>
      <c r="E99" s="1">
        <v>17400.240000000002</v>
      </c>
      <c r="F99" s="1">
        <v>0</v>
      </c>
      <c r="G99" s="1">
        <v>17400.240000000002</v>
      </c>
      <c r="H99" s="1">
        <v>17400.240000000002</v>
      </c>
      <c r="I99" s="1">
        <v>0</v>
      </c>
      <c r="J99" s="1">
        <v>0</v>
      </c>
      <c r="K99" s="12">
        <v>0</v>
      </c>
    </row>
    <row r="100" spans="1:11" x14ac:dyDescent="0.3">
      <c r="A100" s="10" t="s">
        <v>48</v>
      </c>
      <c r="B100" s="1">
        <v>2190000</v>
      </c>
      <c r="C100" s="1">
        <v>419630.38</v>
      </c>
      <c r="D100" s="1">
        <v>-2563830.4</v>
      </c>
      <c r="E100" s="1">
        <v>45799.98</v>
      </c>
      <c r="F100" s="1">
        <v>45799.98</v>
      </c>
      <c r="G100" s="1">
        <v>0</v>
      </c>
      <c r="H100" s="1">
        <v>45799.98</v>
      </c>
      <c r="I100" s="1">
        <v>0</v>
      </c>
      <c r="J100" s="1">
        <v>0</v>
      </c>
      <c r="K100" s="12">
        <v>0</v>
      </c>
    </row>
    <row r="101" spans="1:11" x14ac:dyDescent="0.3">
      <c r="A101" s="10" t="s">
        <v>135</v>
      </c>
      <c r="B101" s="1">
        <v>0</v>
      </c>
      <c r="C101" s="1">
        <v>45680.42</v>
      </c>
      <c r="D101" s="1">
        <v>0</v>
      </c>
      <c r="E101" s="1">
        <v>45680.42</v>
      </c>
      <c r="F101" s="1">
        <v>45680.42</v>
      </c>
      <c r="G101" s="1">
        <v>0</v>
      </c>
      <c r="H101" s="1">
        <v>45680.42</v>
      </c>
      <c r="I101" s="1">
        <v>0</v>
      </c>
      <c r="J101" s="1">
        <v>0</v>
      </c>
      <c r="K101" s="12">
        <v>0</v>
      </c>
    </row>
    <row r="102" spans="1:11" x14ac:dyDescent="0.3">
      <c r="A102" s="10" t="s">
        <v>136</v>
      </c>
      <c r="B102" s="1">
        <v>0</v>
      </c>
      <c r="C102" s="1">
        <v>170000</v>
      </c>
      <c r="D102" s="1">
        <v>-170000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2">
        <v>0</v>
      </c>
    </row>
    <row r="103" spans="1:11" x14ac:dyDescent="0.3">
      <c r="A103" s="10" t="s">
        <v>137</v>
      </c>
      <c r="B103" s="1">
        <v>0</v>
      </c>
      <c r="C103" s="1">
        <v>293435.37</v>
      </c>
      <c r="D103" s="1">
        <v>-138621.16</v>
      </c>
      <c r="E103" s="1">
        <v>154814.21</v>
      </c>
      <c r="F103" s="1">
        <v>0</v>
      </c>
      <c r="G103" s="1">
        <v>154814.21</v>
      </c>
      <c r="H103" s="1">
        <v>154814.21</v>
      </c>
      <c r="I103" s="1">
        <v>0</v>
      </c>
      <c r="J103" s="1">
        <v>0</v>
      </c>
      <c r="K103" s="12">
        <v>0</v>
      </c>
    </row>
    <row r="104" spans="1:11" x14ac:dyDescent="0.3">
      <c r="A104" s="10" t="s">
        <v>49</v>
      </c>
      <c r="B104" s="1">
        <v>5000000</v>
      </c>
      <c r="C104" s="1">
        <v>1865272.21</v>
      </c>
      <c r="D104" s="1">
        <v>-2753617.23</v>
      </c>
      <c r="E104" s="1">
        <v>4111654.98</v>
      </c>
      <c r="F104" s="1">
        <v>3159757.11</v>
      </c>
      <c r="G104" s="1">
        <v>951897.87</v>
      </c>
      <c r="H104" s="1">
        <v>4111654.98</v>
      </c>
      <c r="I104" s="1">
        <v>0</v>
      </c>
      <c r="J104" s="1">
        <v>0</v>
      </c>
      <c r="K104" s="12">
        <v>0</v>
      </c>
    </row>
    <row r="105" spans="1:11" x14ac:dyDescent="0.3">
      <c r="A105" s="10" t="s">
        <v>138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2">
        <v>0</v>
      </c>
    </row>
    <row r="106" spans="1:11" x14ac:dyDescent="0.3">
      <c r="A106" s="10" t="s">
        <v>17</v>
      </c>
      <c r="B106" s="1">
        <v>0</v>
      </c>
      <c r="C106" s="1">
        <v>358000.01</v>
      </c>
      <c r="D106" s="1">
        <v>-358000.01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2">
        <v>0</v>
      </c>
    </row>
    <row r="107" spans="1:11" x14ac:dyDescent="0.3">
      <c r="A107" s="10" t="s">
        <v>139</v>
      </c>
      <c r="B107" s="1">
        <v>0</v>
      </c>
      <c r="C107" s="1">
        <v>525</v>
      </c>
      <c r="D107" s="1">
        <v>-525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2">
        <v>0</v>
      </c>
    </row>
    <row r="108" spans="1:11" x14ac:dyDescent="0.3">
      <c r="A108" s="10" t="s">
        <v>140</v>
      </c>
      <c r="B108" s="1">
        <v>0</v>
      </c>
      <c r="C108" s="1">
        <v>686032.1</v>
      </c>
      <c r="D108" s="1">
        <v>-464010.28</v>
      </c>
      <c r="E108" s="1">
        <v>222021.82</v>
      </c>
      <c r="F108" s="1">
        <v>326867.94</v>
      </c>
      <c r="G108" s="1">
        <v>-104846.12</v>
      </c>
      <c r="H108" s="1">
        <v>222021.82</v>
      </c>
      <c r="I108" s="1">
        <v>0</v>
      </c>
      <c r="J108" s="1">
        <v>0</v>
      </c>
      <c r="K108" s="12">
        <v>0</v>
      </c>
    </row>
    <row r="109" spans="1:11" x14ac:dyDescent="0.3">
      <c r="A109" s="10" t="s">
        <v>141</v>
      </c>
      <c r="B109" s="1">
        <v>0</v>
      </c>
      <c r="C109" s="1">
        <v>424705</v>
      </c>
      <c r="D109" s="1">
        <v>0</v>
      </c>
      <c r="E109" s="1">
        <v>424705</v>
      </c>
      <c r="F109" s="1">
        <v>424705</v>
      </c>
      <c r="G109" s="1">
        <v>0</v>
      </c>
      <c r="H109" s="1">
        <v>424705</v>
      </c>
      <c r="I109" s="1">
        <v>0</v>
      </c>
      <c r="J109" s="1">
        <v>0</v>
      </c>
      <c r="K109" s="12">
        <v>0</v>
      </c>
    </row>
    <row r="110" spans="1:11" x14ac:dyDescent="0.3">
      <c r="A110" s="10" t="s">
        <v>142</v>
      </c>
      <c r="B110" s="1">
        <v>0</v>
      </c>
      <c r="C110" s="1">
        <v>1218</v>
      </c>
      <c r="D110" s="1">
        <v>0</v>
      </c>
      <c r="E110" s="1">
        <v>1218</v>
      </c>
      <c r="F110" s="1">
        <v>1218</v>
      </c>
      <c r="G110" s="1">
        <v>0</v>
      </c>
      <c r="H110" s="1">
        <v>1218</v>
      </c>
      <c r="I110" s="1">
        <v>0</v>
      </c>
      <c r="J110" s="1">
        <v>0</v>
      </c>
      <c r="K110" s="12">
        <v>0</v>
      </c>
    </row>
    <row r="111" spans="1:11" x14ac:dyDescent="0.3">
      <c r="A111" s="10" t="s">
        <v>18</v>
      </c>
      <c r="B111" s="1">
        <v>10000000</v>
      </c>
      <c r="C111" s="1">
        <v>6291974.0599999996</v>
      </c>
      <c r="D111" s="1">
        <v>-11056483.15</v>
      </c>
      <c r="E111" s="1">
        <v>5235490.91</v>
      </c>
      <c r="F111" s="1">
        <v>3093666.11</v>
      </c>
      <c r="G111" s="1">
        <v>2141824.7999999998</v>
      </c>
      <c r="H111" s="1">
        <v>5235490.91</v>
      </c>
      <c r="I111" s="1">
        <v>0</v>
      </c>
      <c r="J111" s="1">
        <v>0</v>
      </c>
      <c r="K111" s="12">
        <v>0</v>
      </c>
    </row>
    <row r="112" spans="1:11" x14ac:dyDescent="0.3">
      <c r="A112" s="10" t="s">
        <v>143</v>
      </c>
      <c r="B112" s="1">
        <v>0</v>
      </c>
      <c r="C112" s="1">
        <v>1525757.77</v>
      </c>
      <c r="D112" s="1">
        <v>-1505486.6</v>
      </c>
      <c r="E112" s="1">
        <v>20271.169999999998</v>
      </c>
      <c r="F112" s="1">
        <v>20271.169999999998</v>
      </c>
      <c r="G112" s="1">
        <v>0</v>
      </c>
      <c r="H112" s="1">
        <v>20271.169999999998</v>
      </c>
      <c r="I112" s="1">
        <v>0</v>
      </c>
      <c r="J112" s="1">
        <v>0</v>
      </c>
      <c r="K112" s="12">
        <v>0</v>
      </c>
    </row>
    <row r="113" spans="1:11" x14ac:dyDescent="0.3">
      <c r="A113" s="10" t="s">
        <v>144</v>
      </c>
      <c r="B113" s="1">
        <v>0</v>
      </c>
      <c r="C113" s="1">
        <v>84680</v>
      </c>
      <c r="D113" s="1">
        <v>0</v>
      </c>
      <c r="E113" s="1">
        <v>84680</v>
      </c>
      <c r="F113" s="1">
        <v>84680</v>
      </c>
      <c r="G113" s="1">
        <v>0</v>
      </c>
      <c r="H113" s="1">
        <v>84680</v>
      </c>
      <c r="I113" s="1">
        <v>0</v>
      </c>
      <c r="J113" s="1">
        <v>0</v>
      </c>
      <c r="K113" s="12">
        <v>0</v>
      </c>
    </row>
    <row r="114" spans="1:11" x14ac:dyDescent="0.3">
      <c r="A114" s="10" t="s">
        <v>50</v>
      </c>
      <c r="B114" s="1">
        <v>3500000</v>
      </c>
      <c r="C114" s="1">
        <v>1266967.49</v>
      </c>
      <c r="D114" s="1">
        <v>-3989307.56</v>
      </c>
      <c r="E114" s="1">
        <v>777659.93</v>
      </c>
      <c r="F114" s="1">
        <v>777659.93</v>
      </c>
      <c r="G114" s="1">
        <v>0</v>
      </c>
      <c r="H114" s="1">
        <v>777659.93</v>
      </c>
      <c r="I114" s="1">
        <v>0</v>
      </c>
      <c r="J114" s="1">
        <v>0</v>
      </c>
      <c r="K114" s="12">
        <v>0</v>
      </c>
    </row>
    <row r="115" spans="1:11" x14ac:dyDescent="0.3">
      <c r="A115" s="10" t="s">
        <v>145</v>
      </c>
      <c r="B115" s="1">
        <v>0</v>
      </c>
      <c r="C115" s="1">
        <v>6364.02</v>
      </c>
      <c r="D115" s="1">
        <v>-5900.02</v>
      </c>
      <c r="E115" s="1">
        <v>464</v>
      </c>
      <c r="F115" s="1">
        <v>0</v>
      </c>
      <c r="G115" s="1">
        <v>464</v>
      </c>
      <c r="H115" s="1">
        <v>464</v>
      </c>
      <c r="I115" s="1">
        <v>0</v>
      </c>
      <c r="J115" s="1">
        <v>0</v>
      </c>
      <c r="K115" s="12">
        <v>0</v>
      </c>
    </row>
    <row r="116" spans="1:11" x14ac:dyDescent="0.3">
      <c r="A116" s="10" t="s">
        <v>51</v>
      </c>
      <c r="B116" s="1">
        <v>0</v>
      </c>
      <c r="C116" s="1">
        <v>885572.5</v>
      </c>
      <c r="D116" s="1">
        <v>-784677.44</v>
      </c>
      <c r="E116" s="1">
        <v>100895.06</v>
      </c>
      <c r="F116" s="1">
        <v>9602.56</v>
      </c>
      <c r="G116" s="1">
        <v>91292.5</v>
      </c>
      <c r="H116" s="1">
        <v>100895.06</v>
      </c>
      <c r="I116" s="1">
        <v>0</v>
      </c>
      <c r="J116" s="1">
        <v>0</v>
      </c>
      <c r="K116" s="12">
        <v>0</v>
      </c>
    </row>
    <row r="117" spans="1:11" x14ac:dyDescent="0.3">
      <c r="A117" s="10" t="s">
        <v>146</v>
      </c>
      <c r="B117" s="1">
        <v>0</v>
      </c>
      <c r="C117" s="1">
        <v>2072374.39</v>
      </c>
      <c r="D117" s="1">
        <v>-388453.63</v>
      </c>
      <c r="E117" s="1">
        <v>1683920.76</v>
      </c>
      <c r="F117" s="1">
        <v>1838459.17</v>
      </c>
      <c r="G117" s="1">
        <v>-154538.41</v>
      </c>
      <c r="H117" s="1">
        <v>1683920.76</v>
      </c>
      <c r="I117" s="1">
        <v>0</v>
      </c>
      <c r="J117" s="1">
        <v>0</v>
      </c>
      <c r="K117" s="12">
        <v>0</v>
      </c>
    </row>
    <row r="118" spans="1:11" x14ac:dyDescent="0.3">
      <c r="A118" s="10" t="s">
        <v>147</v>
      </c>
      <c r="B118" s="1">
        <v>0</v>
      </c>
      <c r="C118" s="1">
        <v>88689.83</v>
      </c>
      <c r="D118" s="1">
        <v>-5927.6</v>
      </c>
      <c r="E118" s="1">
        <v>82762.23</v>
      </c>
      <c r="F118" s="1">
        <v>82762.23</v>
      </c>
      <c r="G118" s="1">
        <v>0</v>
      </c>
      <c r="H118" s="1">
        <v>82762.23</v>
      </c>
      <c r="I118" s="1">
        <v>0</v>
      </c>
      <c r="J118" s="1">
        <v>0</v>
      </c>
      <c r="K118" s="12">
        <v>0</v>
      </c>
    </row>
    <row r="119" spans="1:11" x14ac:dyDescent="0.3">
      <c r="A119" s="10" t="s">
        <v>52</v>
      </c>
      <c r="B119" s="1">
        <v>1920000</v>
      </c>
      <c r="C119" s="1">
        <v>166178.25</v>
      </c>
      <c r="D119" s="1">
        <v>-578425.12</v>
      </c>
      <c r="E119" s="1">
        <v>1507753.13</v>
      </c>
      <c r="F119" s="1">
        <v>1507753.13</v>
      </c>
      <c r="G119" s="1">
        <v>0</v>
      </c>
      <c r="H119" s="1">
        <v>1507753.13</v>
      </c>
      <c r="I119" s="1">
        <v>0</v>
      </c>
      <c r="J119" s="1">
        <v>0</v>
      </c>
      <c r="K119" s="12">
        <v>0</v>
      </c>
    </row>
    <row r="120" spans="1:11" x14ac:dyDescent="0.3">
      <c r="A120" s="10" t="s">
        <v>53</v>
      </c>
      <c r="B120" s="1">
        <v>2500000</v>
      </c>
      <c r="C120" s="1">
        <v>66696.800000000003</v>
      </c>
      <c r="D120" s="1">
        <v>-2354449</v>
      </c>
      <c r="E120" s="1">
        <v>212247.8</v>
      </c>
      <c r="F120" s="1">
        <v>212247.8</v>
      </c>
      <c r="G120" s="1">
        <v>0</v>
      </c>
      <c r="H120" s="1">
        <v>212247.8</v>
      </c>
      <c r="I120" s="1">
        <v>0</v>
      </c>
      <c r="J120" s="1">
        <v>0</v>
      </c>
      <c r="K120" s="12">
        <v>0</v>
      </c>
    </row>
    <row r="121" spans="1:11" x14ac:dyDescent="0.3">
      <c r="A121" s="10" t="s">
        <v>19</v>
      </c>
      <c r="B121" s="1">
        <v>0</v>
      </c>
      <c r="C121" s="1">
        <v>1287729.6100000001</v>
      </c>
      <c r="D121" s="1">
        <v>-374503.94</v>
      </c>
      <c r="E121" s="1">
        <v>913225.67</v>
      </c>
      <c r="F121" s="1">
        <v>913225.67</v>
      </c>
      <c r="G121" s="1">
        <v>0</v>
      </c>
      <c r="H121" s="1">
        <v>913225.67</v>
      </c>
      <c r="I121" s="1">
        <v>0</v>
      </c>
      <c r="J121" s="1">
        <v>0</v>
      </c>
      <c r="K121" s="12">
        <v>0</v>
      </c>
    </row>
    <row r="122" spans="1:11" x14ac:dyDescent="0.3">
      <c r="A122" s="10" t="s">
        <v>71</v>
      </c>
      <c r="B122" s="1">
        <v>0</v>
      </c>
      <c r="C122" s="1">
        <v>486670.92</v>
      </c>
      <c r="D122" s="1">
        <v>-418989.32</v>
      </c>
      <c r="E122" s="1">
        <v>67681.600000000006</v>
      </c>
      <c r="F122" s="1">
        <v>476442.4</v>
      </c>
      <c r="G122" s="1">
        <v>-408760.8</v>
      </c>
      <c r="H122" s="1">
        <v>67681.600000000006</v>
      </c>
      <c r="I122" s="1">
        <v>0</v>
      </c>
      <c r="J122" s="1">
        <v>0</v>
      </c>
      <c r="K122" s="12">
        <v>0</v>
      </c>
    </row>
    <row r="123" spans="1:11" x14ac:dyDescent="0.3">
      <c r="A123" s="10" t="s">
        <v>148</v>
      </c>
      <c r="B123" s="1">
        <v>0</v>
      </c>
      <c r="C123" s="1">
        <v>7435533.7599999998</v>
      </c>
      <c r="D123" s="1">
        <v>-7423933.7599999998</v>
      </c>
      <c r="E123" s="1">
        <v>11600</v>
      </c>
      <c r="F123" s="1">
        <v>1785240</v>
      </c>
      <c r="G123" s="1">
        <v>-1773640</v>
      </c>
      <c r="H123" s="1">
        <v>11600</v>
      </c>
      <c r="I123" s="1">
        <v>0</v>
      </c>
      <c r="J123" s="1">
        <v>0</v>
      </c>
      <c r="K123" s="12">
        <v>0</v>
      </c>
    </row>
    <row r="124" spans="1:11" x14ac:dyDescent="0.3">
      <c r="A124" s="10" t="s">
        <v>149</v>
      </c>
      <c r="B124" s="1">
        <v>0</v>
      </c>
      <c r="C124" s="1">
        <v>2221.4</v>
      </c>
      <c r="D124" s="1">
        <v>0</v>
      </c>
      <c r="E124" s="1">
        <v>2221.4</v>
      </c>
      <c r="F124" s="1">
        <v>0</v>
      </c>
      <c r="G124" s="1">
        <v>2221.4</v>
      </c>
      <c r="H124" s="1">
        <v>2221.4</v>
      </c>
      <c r="I124" s="1">
        <v>0</v>
      </c>
      <c r="J124" s="1">
        <v>0</v>
      </c>
      <c r="K124" s="12">
        <v>0</v>
      </c>
    </row>
    <row r="125" spans="1:11" x14ac:dyDescent="0.3">
      <c r="A125" s="10" t="s">
        <v>150</v>
      </c>
      <c r="B125" s="1">
        <v>0</v>
      </c>
      <c r="C125" s="1">
        <v>27711.38</v>
      </c>
      <c r="D125" s="1">
        <v>-17922.7</v>
      </c>
      <c r="E125" s="1">
        <v>9788.68</v>
      </c>
      <c r="F125" s="1">
        <v>30</v>
      </c>
      <c r="G125" s="1">
        <v>9758.68</v>
      </c>
      <c r="H125" s="1">
        <v>9788.68</v>
      </c>
      <c r="I125" s="1">
        <v>0</v>
      </c>
      <c r="J125" s="1">
        <v>0</v>
      </c>
      <c r="K125" s="12">
        <v>0</v>
      </c>
    </row>
    <row r="126" spans="1:11" x14ac:dyDescent="0.3">
      <c r="A126" s="10" t="s">
        <v>151</v>
      </c>
      <c r="B126" s="1">
        <v>0</v>
      </c>
      <c r="C126" s="1">
        <v>43043.3</v>
      </c>
      <c r="D126" s="1">
        <v>-22064.46</v>
      </c>
      <c r="E126" s="1">
        <v>20978.84</v>
      </c>
      <c r="F126" s="1">
        <v>0</v>
      </c>
      <c r="G126" s="1">
        <v>20978.84</v>
      </c>
      <c r="H126" s="1">
        <v>20978.84</v>
      </c>
      <c r="I126" s="1">
        <v>0</v>
      </c>
      <c r="J126" s="1">
        <v>0</v>
      </c>
      <c r="K126" s="12">
        <v>0</v>
      </c>
    </row>
    <row r="127" spans="1:11" x14ac:dyDescent="0.3">
      <c r="A127" s="10" t="s">
        <v>152</v>
      </c>
      <c r="B127" s="1">
        <v>0</v>
      </c>
      <c r="C127" s="1">
        <v>843</v>
      </c>
      <c r="D127" s="1">
        <v>-173</v>
      </c>
      <c r="E127" s="1">
        <v>670</v>
      </c>
      <c r="F127" s="1">
        <v>0</v>
      </c>
      <c r="G127" s="1">
        <v>670</v>
      </c>
      <c r="H127" s="1">
        <v>670</v>
      </c>
      <c r="I127" s="1">
        <v>0</v>
      </c>
      <c r="J127" s="1">
        <v>0</v>
      </c>
      <c r="K127" s="12">
        <v>0</v>
      </c>
    </row>
    <row r="128" spans="1:11" x14ac:dyDescent="0.3">
      <c r="A128" s="10" t="s">
        <v>153</v>
      </c>
      <c r="B128" s="1">
        <v>0</v>
      </c>
      <c r="C128" s="1">
        <v>3914231.65</v>
      </c>
      <c r="D128" s="1">
        <v>-1056260.94</v>
      </c>
      <c r="E128" s="1">
        <v>2857970.71</v>
      </c>
      <c r="F128" s="1">
        <v>2028515.08</v>
      </c>
      <c r="G128" s="1">
        <v>829455.63</v>
      </c>
      <c r="H128" s="1">
        <v>2857970.71</v>
      </c>
      <c r="I128" s="1">
        <v>0</v>
      </c>
      <c r="J128" s="1">
        <v>0</v>
      </c>
      <c r="K128" s="12">
        <v>0</v>
      </c>
    </row>
    <row r="129" spans="1:11" x14ac:dyDescent="0.3">
      <c r="A129" s="10" t="s">
        <v>154</v>
      </c>
      <c r="B129" s="1">
        <v>0</v>
      </c>
      <c r="C129" s="1">
        <v>5877</v>
      </c>
      <c r="D129" s="1">
        <v>0</v>
      </c>
      <c r="E129" s="1">
        <v>5877</v>
      </c>
      <c r="F129" s="1">
        <v>5877</v>
      </c>
      <c r="G129" s="1">
        <v>0</v>
      </c>
      <c r="H129" s="1">
        <v>5877</v>
      </c>
      <c r="I129" s="1">
        <v>0</v>
      </c>
      <c r="J129" s="1">
        <v>0</v>
      </c>
      <c r="K129" s="12">
        <v>0</v>
      </c>
    </row>
    <row r="130" spans="1:11" x14ac:dyDescent="0.3">
      <c r="A130" s="10" t="s">
        <v>155</v>
      </c>
      <c r="B130" s="1">
        <v>0</v>
      </c>
      <c r="C130" s="1">
        <v>256205.3</v>
      </c>
      <c r="D130" s="1">
        <v>-51225.760000000002</v>
      </c>
      <c r="E130" s="1">
        <v>204979.54</v>
      </c>
      <c r="F130" s="1">
        <v>229453.18</v>
      </c>
      <c r="G130" s="1">
        <v>-24473.64</v>
      </c>
      <c r="H130" s="1">
        <v>204979.54</v>
      </c>
      <c r="I130" s="1">
        <v>0</v>
      </c>
      <c r="J130" s="1">
        <v>0</v>
      </c>
      <c r="K130" s="12">
        <v>0</v>
      </c>
    </row>
    <row r="131" spans="1:11" x14ac:dyDescent="0.3">
      <c r="A131" s="10" t="s">
        <v>156</v>
      </c>
      <c r="B131" s="1">
        <v>0</v>
      </c>
      <c r="C131" s="1">
        <v>209422.4</v>
      </c>
      <c r="D131" s="1">
        <v>-1280</v>
      </c>
      <c r="E131" s="1">
        <v>208142.4</v>
      </c>
      <c r="F131" s="1">
        <v>208142.4</v>
      </c>
      <c r="G131" s="1">
        <v>0</v>
      </c>
      <c r="H131" s="1">
        <v>208142.4</v>
      </c>
      <c r="I131" s="1">
        <v>0</v>
      </c>
      <c r="J131" s="1">
        <v>0</v>
      </c>
      <c r="K131" s="12">
        <v>0</v>
      </c>
    </row>
    <row r="132" spans="1:11" x14ac:dyDescent="0.3">
      <c r="A132" s="10" t="s">
        <v>54</v>
      </c>
      <c r="B132" s="1">
        <v>0</v>
      </c>
      <c r="C132" s="1">
        <v>64635694.090000004</v>
      </c>
      <c r="D132" s="1">
        <v>-55592613.789999999</v>
      </c>
      <c r="E132" s="1">
        <v>9043080.3000000007</v>
      </c>
      <c r="F132" s="1">
        <v>3650851.19</v>
      </c>
      <c r="G132" s="1">
        <v>5392229.1100000003</v>
      </c>
      <c r="H132" s="1">
        <v>9043080.3000000007</v>
      </c>
      <c r="I132" s="1">
        <v>0</v>
      </c>
      <c r="J132" s="1">
        <v>0</v>
      </c>
      <c r="K132" s="12">
        <v>0</v>
      </c>
    </row>
    <row r="133" spans="1:11" x14ac:dyDescent="0.3">
      <c r="A133" s="10" t="s">
        <v>157</v>
      </c>
      <c r="B133" s="1">
        <v>0</v>
      </c>
      <c r="C133" s="1">
        <v>1999</v>
      </c>
      <c r="D133" s="1">
        <v>-1999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2">
        <v>0</v>
      </c>
    </row>
    <row r="134" spans="1:11" x14ac:dyDescent="0.3">
      <c r="A134" s="10" t="s">
        <v>158</v>
      </c>
      <c r="B134" s="1">
        <v>0</v>
      </c>
      <c r="C134" s="1">
        <v>818.4</v>
      </c>
      <c r="D134" s="1">
        <v>-411.5</v>
      </c>
      <c r="E134" s="1">
        <v>406.9</v>
      </c>
      <c r="F134" s="1">
        <v>0</v>
      </c>
      <c r="G134" s="1">
        <v>406.9</v>
      </c>
      <c r="H134" s="1">
        <v>406.9</v>
      </c>
      <c r="I134" s="1">
        <v>0</v>
      </c>
      <c r="J134" s="1">
        <v>0</v>
      </c>
      <c r="K134" s="12">
        <v>0</v>
      </c>
    </row>
    <row r="135" spans="1:11" x14ac:dyDescent="0.3">
      <c r="A135" s="10" t="s">
        <v>159</v>
      </c>
      <c r="B135" s="1">
        <v>0</v>
      </c>
      <c r="C135" s="1">
        <v>37650</v>
      </c>
      <c r="D135" s="1">
        <v>0</v>
      </c>
      <c r="E135" s="1">
        <v>37650</v>
      </c>
      <c r="F135" s="1">
        <v>0</v>
      </c>
      <c r="G135" s="1">
        <v>37650</v>
      </c>
      <c r="H135" s="1">
        <v>37650</v>
      </c>
      <c r="I135" s="1">
        <v>0</v>
      </c>
      <c r="J135" s="1">
        <v>0</v>
      </c>
      <c r="K135" s="12">
        <v>0</v>
      </c>
    </row>
    <row r="136" spans="1:11" x14ac:dyDescent="0.3">
      <c r="A136" s="10" t="s">
        <v>160</v>
      </c>
      <c r="B136" s="1">
        <v>0</v>
      </c>
      <c r="C136" s="1">
        <v>396404.82</v>
      </c>
      <c r="D136" s="1">
        <v>-329283.90000000002</v>
      </c>
      <c r="E136" s="1">
        <v>67120.92</v>
      </c>
      <c r="F136" s="1">
        <v>0</v>
      </c>
      <c r="G136" s="1">
        <v>67120.92</v>
      </c>
      <c r="H136" s="1">
        <v>67120.92</v>
      </c>
      <c r="I136" s="1">
        <v>0</v>
      </c>
      <c r="J136" s="1">
        <v>0</v>
      </c>
      <c r="K136" s="12">
        <v>0</v>
      </c>
    </row>
    <row r="137" spans="1:11" x14ac:dyDescent="0.3">
      <c r="A137" s="10" t="s">
        <v>20</v>
      </c>
      <c r="B137" s="1">
        <v>57052277.289999999</v>
      </c>
      <c r="C137" s="1">
        <v>102374473.42</v>
      </c>
      <c r="D137" s="1">
        <v>-99396475.890000001</v>
      </c>
      <c r="E137" s="1">
        <v>60030274.82</v>
      </c>
      <c r="F137" s="1">
        <v>37507374.75</v>
      </c>
      <c r="G137" s="1">
        <v>22522900.07</v>
      </c>
      <c r="H137" s="1">
        <v>60030274.82</v>
      </c>
      <c r="I137" s="1">
        <v>0</v>
      </c>
      <c r="J137" s="1">
        <v>0</v>
      </c>
      <c r="K137" s="12">
        <v>0</v>
      </c>
    </row>
    <row r="138" spans="1:11" x14ac:dyDescent="0.3">
      <c r="A138" s="10" t="s">
        <v>55</v>
      </c>
      <c r="B138" s="1">
        <v>25000000</v>
      </c>
      <c r="C138" s="1">
        <v>510000</v>
      </c>
      <c r="D138" s="1">
        <v>-6460000</v>
      </c>
      <c r="E138" s="1">
        <v>19050000</v>
      </c>
      <c r="F138" s="1">
        <v>21320000</v>
      </c>
      <c r="G138" s="1">
        <v>-2270000</v>
      </c>
      <c r="H138" s="1">
        <v>19050000</v>
      </c>
      <c r="I138" s="1">
        <v>0</v>
      </c>
      <c r="J138" s="1">
        <v>0</v>
      </c>
      <c r="K138" s="12">
        <v>0</v>
      </c>
    </row>
    <row r="139" spans="1:11" x14ac:dyDescent="0.3">
      <c r="A139" s="10" t="s">
        <v>161</v>
      </c>
      <c r="B139" s="1">
        <v>0</v>
      </c>
      <c r="C139" s="1">
        <v>2088300</v>
      </c>
      <c r="D139" s="1">
        <v>-646800</v>
      </c>
      <c r="E139" s="1">
        <v>1441500</v>
      </c>
      <c r="F139" s="1">
        <v>1321500</v>
      </c>
      <c r="G139" s="1">
        <v>120000</v>
      </c>
      <c r="H139" s="1">
        <v>1441500</v>
      </c>
      <c r="I139" s="1">
        <v>0</v>
      </c>
      <c r="J139" s="1">
        <v>0</v>
      </c>
      <c r="K139" s="12">
        <v>0</v>
      </c>
    </row>
    <row r="140" spans="1:11" x14ac:dyDescent="0.3">
      <c r="A140" s="10" t="s">
        <v>56</v>
      </c>
      <c r="B140" s="1">
        <v>0</v>
      </c>
      <c r="C140" s="1">
        <v>461534.86</v>
      </c>
      <c r="D140" s="1">
        <v>-23749.98</v>
      </c>
      <c r="E140" s="1">
        <v>437784.88</v>
      </c>
      <c r="F140" s="1">
        <v>357396.88</v>
      </c>
      <c r="G140" s="1">
        <v>80388</v>
      </c>
      <c r="H140" s="1">
        <v>437784.88</v>
      </c>
      <c r="I140" s="1">
        <v>0</v>
      </c>
      <c r="J140" s="1">
        <v>0</v>
      </c>
      <c r="K140" s="12">
        <v>0</v>
      </c>
    </row>
    <row r="141" spans="1:11" x14ac:dyDescent="0.3">
      <c r="A141" s="10" t="s">
        <v>162</v>
      </c>
      <c r="B141" s="1">
        <v>0</v>
      </c>
      <c r="C141" s="1">
        <v>84224</v>
      </c>
      <c r="D141" s="1">
        <v>0</v>
      </c>
      <c r="E141" s="1">
        <v>84224</v>
      </c>
      <c r="F141" s="1">
        <v>50224</v>
      </c>
      <c r="G141" s="1">
        <v>34000</v>
      </c>
      <c r="H141" s="1">
        <v>84224</v>
      </c>
      <c r="I141" s="1">
        <v>0</v>
      </c>
      <c r="J141" s="1">
        <v>0</v>
      </c>
      <c r="K141" s="12">
        <v>0</v>
      </c>
    </row>
    <row r="142" spans="1:11" x14ac:dyDescent="0.3">
      <c r="A142" s="10" t="s">
        <v>163</v>
      </c>
      <c r="B142" s="1">
        <v>0</v>
      </c>
      <c r="C142" s="1">
        <v>40000</v>
      </c>
      <c r="D142" s="1">
        <v>-10000</v>
      </c>
      <c r="E142" s="1">
        <v>30000</v>
      </c>
      <c r="F142" s="1">
        <v>0</v>
      </c>
      <c r="G142" s="1">
        <v>30000</v>
      </c>
      <c r="H142" s="1">
        <v>30000</v>
      </c>
      <c r="I142" s="1">
        <v>0</v>
      </c>
      <c r="J142" s="1">
        <v>0</v>
      </c>
      <c r="K142" s="12">
        <v>0</v>
      </c>
    </row>
    <row r="143" spans="1:11" x14ac:dyDescent="0.3">
      <c r="A143" s="10" t="s">
        <v>164</v>
      </c>
      <c r="B143" s="1">
        <v>0</v>
      </c>
      <c r="C143" s="1">
        <v>8546959.5199999996</v>
      </c>
      <c r="D143" s="1">
        <v>-6959847.3700000001</v>
      </c>
      <c r="E143" s="1">
        <v>1587112.15</v>
      </c>
      <c r="F143" s="1">
        <v>1587112.15</v>
      </c>
      <c r="G143" s="1">
        <v>0</v>
      </c>
      <c r="H143" s="1">
        <v>1587112.15</v>
      </c>
      <c r="I143" s="1">
        <v>0</v>
      </c>
      <c r="J143" s="1">
        <v>0</v>
      </c>
      <c r="K143" s="12">
        <v>0</v>
      </c>
    </row>
    <row r="144" spans="1:11" x14ac:dyDescent="0.3">
      <c r="A144" s="10" t="s">
        <v>21</v>
      </c>
      <c r="B144" s="1">
        <v>0</v>
      </c>
      <c r="C144" s="1">
        <v>779400</v>
      </c>
      <c r="D144" s="1">
        <v>0</v>
      </c>
      <c r="E144" s="1">
        <v>779400</v>
      </c>
      <c r="F144" s="1">
        <v>0</v>
      </c>
      <c r="G144" s="1">
        <v>779400</v>
      </c>
      <c r="H144" s="1">
        <v>779400</v>
      </c>
      <c r="I144" s="1">
        <v>0</v>
      </c>
      <c r="J144" s="1">
        <v>0</v>
      </c>
      <c r="K144" s="12">
        <v>0</v>
      </c>
    </row>
    <row r="145" spans="1:11" x14ac:dyDescent="0.3">
      <c r="A145" s="10" t="s">
        <v>57</v>
      </c>
      <c r="B145" s="1">
        <v>1500000</v>
      </c>
      <c r="C145" s="1">
        <v>3190000</v>
      </c>
      <c r="D145" s="1">
        <v>-1500000</v>
      </c>
      <c r="E145" s="1">
        <v>3190000</v>
      </c>
      <c r="F145" s="1">
        <v>0</v>
      </c>
      <c r="G145" s="1">
        <v>3190000</v>
      </c>
      <c r="H145" s="1">
        <v>3190000</v>
      </c>
      <c r="I145" s="1">
        <v>0</v>
      </c>
      <c r="J145" s="1">
        <v>0</v>
      </c>
      <c r="K145" s="12">
        <v>0</v>
      </c>
    </row>
    <row r="146" spans="1:11" x14ac:dyDescent="0.3">
      <c r="A146" s="10" t="s">
        <v>22</v>
      </c>
      <c r="B146" s="1">
        <v>26500000</v>
      </c>
      <c r="C146" s="1">
        <v>15700418.380000001</v>
      </c>
      <c r="D146" s="1">
        <v>-15600397.35</v>
      </c>
      <c r="E146" s="1">
        <v>26600021.030000001</v>
      </c>
      <c r="F146" s="1">
        <v>24636233.030000001</v>
      </c>
      <c r="G146" s="1">
        <v>1963788</v>
      </c>
      <c r="H146" s="1">
        <v>26600021.030000001</v>
      </c>
      <c r="I146" s="1">
        <v>0</v>
      </c>
      <c r="J146" s="1">
        <v>0</v>
      </c>
      <c r="K146" s="12">
        <v>0</v>
      </c>
    </row>
    <row r="147" spans="1:11" x14ac:dyDescent="0.3">
      <c r="A147" s="10" t="s">
        <v>24</v>
      </c>
      <c r="B147" s="1">
        <v>0</v>
      </c>
      <c r="C147" s="1">
        <v>143718.39999999999</v>
      </c>
      <c r="D147" s="1">
        <v>-123238.39999999999</v>
      </c>
      <c r="E147" s="1">
        <v>20480</v>
      </c>
      <c r="F147" s="1">
        <v>20480</v>
      </c>
      <c r="G147" s="1">
        <v>0</v>
      </c>
      <c r="H147" s="1">
        <v>20480</v>
      </c>
      <c r="I147" s="1">
        <v>0</v>
      </c>
      <c r="J147" s="1">
        <v>0</v>
      </c>
      <c r="K147" s="12">
        <v>0</v>
      </c>
    </row>
    <row r="148" spans="1:11" x14ac:dyDescent="0.3">
      <c r="A148" s="10" t="s">
        <v>25</v>
      </c>
      <c r="B148" s="1">
        <v>0</v>
      </c>
      <c r="C148" s="1">
        <v>37112.019999999997</v>
      </c>
      <c r="D148" s="1">
        <v>-16236.2</v>
      </c>
      <c r="E148" s="1">
        <v>20875.82</v>
      </c>
      <c r="F148" s="1">
        <v>20875.82</v>
      </c>
      <c r="G148" s="1">
        <v>0</v>
      </c>
      <c r="H148" s="1">
        <v>20875.82</v>
      </c>
      <c r="I148" s="1">
        <v>0</v>
      </c>
      <c r="J148" s="1">
        <v>0</v>
      </c>
      <c r="K148" s="12">
        <v>0</v>
      </c>
    </row>
    <row r="149" spans="1:11" x14ac:dyDescent="0.3">
      <c r="A149" s="10" t="s">
        <v>165</v>
      </c>
      <c r="B149" s="1">
        <v>0</v>
      </c>
      <c r="C149" s="1">
        <v>16663.330000000002</v>
      </c>
      <c r="D149" s="1">
        <v>0</v>
      </c>
      <c r="E149" s="1">
        <v>16663.330000000002</v>
      </c>
      <c r="F149" s="1">
        <v>16663.330000000002</v>
      </c>
      <c r="G149" s="1">
        <v>0</v>
      </c>
      <c r="H149" s="1">
        <v>16663.330000000002</v>
      </c>
      <c r="I149" s="1">
        <v>0</v>
      </c>
      <c r="J149" s="1">
        <v>0</v>
      </c>
      <c r="K149" s="12">
        <v>0</v>
      </c>
    </row>
    <row r="150" spans="1:11" x14ac:dyDescent="0.3">
      <c r="A150" s="10" t="s">
        <v>166</v>
      </c>
      <c r="B150" s="1">
        <v>0</v>
      </c>
      <c r="C150" s="1">
        <v>434000</v>
      </c>
      <c r="D150" s="1">
        <v>0</v>
      </c>
      <c r="E150" s="1">
        <v>434000</v>
      </c>
      <c r="F150" s="1">
        <v>434000</v>
      </c>
      <c r="G150" s="1">
        <v>0</v>
      </c>
      <c r="H150" s="1">
        <v>434000</v>
      </c>
      <c r="I150" s="1">
        <v>0</v>
      </c>
      <c r="J150" s="1">
        <v>0</v>
      </c>
      <c r="K150" s="12">
        <v>0</v>
      </c>
    </row>
    <row r="151" spans="1:11" x14ac:dyDescent="0.3">
      <c r="A151" s="10" t="s">
        <v>167</v>
      </c>
      <c r="B151" s="1">
        <v>0</v>
      </c>
      <c r="C151" s="1">
        <v>450000</v>
      </c>
      <c r="D151" s="1">
        <v>-450000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2">
        <v>0</v>
      </c>
    </row>
    <row r="152" spans="1:11" x14ac:dyDescent="0.3">
      <c r="A152" s="10" t="s">
        <v>168</v>
      </c>
      <c r="B152" s="1">
        <v>0</v>
      </c>
      <c r="C152" s="1">
        <v>116000</v>
      </c>
      <c r="D152" s="1">
        <v>-116000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2">
        <v>0</v>
      </c>
    </row>
    <row r="153" spans="1:11" x14ac:dyDescent="0.3">
      <c r="A153" s="10" t="s">
        <v>30</v>
      </c>
      <c r="B153" s="1">
        <v>0</v>
      </c>
      <c r="C153" s="1">
        <v>1197493.75</v>
      </c>
      <c r="D153" s="1">
        <v>-705474.6</v>
      </c>
      <c r="E153" s="1">
        <v>492019.15</v>
      </c>
      <c r="F153" s="1">
        <v>492019.15</v>
      </c>
      <c r="G153" s="1">
        <v>0</v>
      </c>
      <c r="H153" s="1">
        <v>492019.15</v>
      </c>
      <c r="I153" s="1">
        <v>0</v>
      </c>
      <c r="J153" s="1">
        <v>0</v>
      </c>
      <c r="K153" s="12">
        <v>0</v>
      </c>
    </row>
    <row r="154" spans="1:11" x14ac:dyDescent="0.3">
      <c r="A154" s="10" t="s">
        <v>72</v>
      </c>
      <c r="B154" s="1">
        <v>0</v>
      </c>
      <c r="C154" s="1">
        <v>9961684.5399999991</v>
      </c>
      <c r="D154" s="1">
        <v>-3080762.83</v>
      </c>
      <c r="E154" s="1">
        <v>6880921.71</v>
      </c>
      <c r="F154" s="1">
        <v>5615372.71</v>
      </c>
      <c r="G154" s="1">
        <v>536807.06000000006</v>
      </c>
      <c r="H154" s="1">
        <v>6152179.7699999996</v>
      </c>
      <c r="I154" s="1">
        <v>0</v>
      </c>
      <c r="J154" s="1">
        <v>0</v>
      </c>
      <c r="K154" s="12">
        <v>728741.94</v>
      </c>
    </row>
    <row r="155" spans="1:11" x14ac:dyDescent="0.3">
      <c r="A155" s="10" t="s">
        <v>73</v>
      </c>
      <c r="B155" s="1">
        <v>0</v>
      </c>
      <c r="C155" s="1">
        <v>15307388.23</v>
      </c>
      <c r="D155" s="1">
        <v>-4055047.56</v>
      </c>
      <c r="E155" s="1">
        <v>11252340.67</v>
      </c>
      <c r="F155" s="1">
        <v>6877884.79</v>
      </c>
      <c r="G155" s="1">
        <v>4174906.95</v>
      </c>
      <c r="H155" s="1">
        <v>11052791.74</v>
      </c>
      <c r="I155" s="1">
        <v>0</v>
      </c>
      <c r="J155" s="1">
        <v>0</v>
      </c>
      <c r="K155" s="12">
        <v>199548.93</v>
      </c>
    </row>
    <row r="156" spans="1:11" x14ac:dyDescent="0.3">
      <c r="A156" s="10" t="s">
        <v>74</v>
      </c>
      <c r="B156" s="1">
        <v>0</v>
      </c>
      <c r="C156" s="1">
        <v>6059220.3200000003</v>
      </c>
      <c r="D156" s="1">
        <v>-2042140.61</v>
      </c>
      <c r="E156" s="1">
        <v>4017079.71</v>
      </c>
      <c r="F156" s="1">
        <v>154212.9</v>
      </c>
      <c r="G156" s="1">
        <v>2873589.28</v>
      </c>
      <c r="H156" s="1">
        <v>3027802.18</v>
      </c>
      <c r="I156" s="1">
        <v>0</v>
      </c>
      <c r="J156" s="1">
        <v>0</v>
      </c>
      <c r="K156" s="12">
        <v>989277.53</v>
      </c>
    </row>
    <row r="157" spans="1:11" x14ac:dyDescent="0.3">
      <c r="A157" s="10" t="s">
        <v>75</v>
      </c>
      <c r="B157" s="1">
        <v>0</v>
      </c>
      <c r="C157" s="1">
        <v>31328293.09</v>
      </c>
      <c r="D157" s="1">
        <v>-9177951</v>
      </c>
      <c r="E157" s="1">
        <v>22150342.09</v>
      </c>
      <c r="F157" s="1">
        <v>12647470.4</v>
      </c>
      <c r="G157" s="1">
        <v>7585303.29</v>
      </c>
      <c r="H157" s="1">
        <v>20232773.690000001</v>
      </c>
      <c r="I157" s="1">
        <v>0</v>
      </c>
      <c r="J157" s="1">
        <v>0</v>
      </c>
      <c r="K157" s="12">
        <v>1917568.4</v>
      </c>
    </row>
    <row r="158" spans="1:11" x14ac:dyDescent="0.3">
      <c r="A158" s="10" t="s">
        <v>58</v>
      </c>
      <c r="B158" s="1">
        <v>34755755.200000003</v>
      </c>
      <c r="C158" s="1">
        <v>7665234.6399999997</v>
      </c>
      <c r="D158" s="1">
        <v>-42420989.840000004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2">
        <v>0</v>
      </c>
    </row>
    <row r="159" spans="1:11" x14ac:dyDescent="0.3">
      <c r="A159" s="10" t="s">
        <v>59</v>
      </c>
      <c r="B159" s="1">
        <v>34755755.200000003</v>
      </c>
      <c r="C159" s="1">
        <v>7665234.6399999997</v>
      </c>
      <c r="D159" s="1">
        <v>-42420989.840000004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2">
        <v>0</v>
      </c>
    </row>
    <row r="160" spans="1:11" x14ac:dyDescent="0.3">
      <c r="A160" s="10" t="s">
        <v>169</v>
      </c>
      <c r="B160" s="1">
        <v>0</v>
      </c>
      <c r="C160" s="1">
        <v>13263910.52</v>
      </c>
      <c r="D160" s="1">
        <v>-10840326.720000001</v>
      </c>
      <c r="E160" s="1">
        <v>2423583.7999999998</v>
      </c>
      <c r="F160" s="1">
        <v>0</v>
      </c>
      <c r="G160" s="1">
        <v>2423583.7999999998</v>
      </c>
      <c r="H160" s="1">
        <v>2423583.7999999998</v>
      </c>
      <c r="I160" s="1">
        <v>0</v>
      </c>
      <c r="J160" s="1">
        <v>0</v>
      </c>
      <c r="K160" s="12">
        <v>0</v>
      </c>
    </row>
    <row r="161" spans="1:11" x14ac:dyDescent="0.3">
      <c r="A161" s="10" t="s">
        <v>170</v>
      </c>
      <c r="B161" s="1">
        <v>0</v>
      </c>
      <c r="C161" s="1">
        <v>13263910.52</v>
      </c>
      <c r="D161" s="1">
        <v>-10840326.720000001</v>
      </c>
      <c r="E161" s="1">
        <v>2423583.7999999998</v>
      </c>
      <c r="F161" s="1">
        <v>0</v>
      </c>
      <c r="G161" s="1">
        <v>2423583.7999999998</v>
      </c>
      <c r="H161" s="1">
        <v>2423583.7999999998</v>
      </c>
      <c r="I161" s="1">
        <v>0</v>
      </c>
      <c r="J161" s="1">
        <v>0</v>
      </c>
      <c r="K161" s="12">
        <v>0</v>
      </c>
    </row>
    <row r="162" spans="1:11" x14ac:dyDescent="0.3">
      <c r="A162" s="10" t="s">
        <v>60</v>
      </c>
      <c r="B162" s="1">
        <v>3904800</v>
      </c>
      <c r="C162" s="1">
        <v>0</v>
      </c>
      <c r="D162" s="1">
        <v>0</v>
      </c>
      <c r="E162" s="1">
        <v>3904800</v>
      </c>
      <c r="F162" s="1">
        <v>0</v>
      </c>
      <c r="G162" s="1">
        <v>3904800</v>
      </c>
      <c r="H162" s="1">
        <v>3904800</v>
      </c>
      <c r="I162" s="1">
        <v>0</v>
      </c>
      <c r="J162" s="1">
        <v>0</v>
      </c>
      <c r="K162" s="12">
        <v>0</v>
      </c>
    </row>
    <row r="163" spans="1:11" x14ac:dyDescent="0.3">
      <c r="A163" s="10" t="s">
        <v>61</v>
      </c>
      <c r="B163" s="1">
        <v>4849916.28</v>
      </c>
      <c r="C163" s="1">
        <v>0</v>
      </c>
      <c r="D163" s="1">
        <v>-4849916.28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2">
        <v>0</v>
      </c>
    </row>
    <row r="164" spans="1:11" x14ac:dyDescent="0.3">
      <c r="A164" s="10" t="s">
        <v>62</v>
      </c>
      <c r="B164" s="1">
        <v>4045489.43</v>
      </c>
      <c r="C164" s="1">
        <v>0.01</v>
      </c>
      <c r="D164" s="1">
        <v>0</v>
      </c>
      <c r="E164" s="1">
        <v>4045489.44</v>
      </c>
      <c r="F164" s="1">
        <v>0</v>
      </c>
      <c r="G164" s="1">
        <v>4045489.44</v>
      </c>
      <c r="H164" s="1">
        <v>4045489.44</v>
      </c>
      <c r="I164" s="1">
        <v>0</v>
      </c>
      <c r="J164" s="1">
        <v>0</v>
      </c>
      <c r="K164" s="12">
        <v>0</v>
      </c>
    </row>
    <row r="165" spans="1:11" x14ac:dyDescent="0.3">
      <c r="A165" s="10" t="s">
        <v>63</v>
      </c>
      <c r="B165" s="1">
        <v>1181745.96</v>
      </c>
      <c r="C165" s="1">
        <v>0</v>
      </c>
      <c r="D165" s="1">
        <v>-303840.28000000003</v>
      </c>
      <c r="E165" s="1">
        <v>877905.68</v>
      </c>
      <c r="F165" s="1">
        <v>0</v>
      </c>
      <c r="G165" s="1">
        <v>877905.68</v>
      </c>
      <c r="H165" s="1">
        <v>877905.68</v>
      </c>
      <c r="I165" s="1">
        <v>0</v>
      </c>
      <c r="J165" s="1">
        <v>0</v>
      </c>
      <c r="K165" s="12">
        <v>0</v>
      </c>
    </row>
    <row r="166" spans="1:11" x14ac:dyDescent="0.3">
      <c r="A166" s="10" t="s">
        <v>64</v>
      </c>
      <c r="B166" s="1">
        <v>5984287.9199999999</v>
      </c>
      <c r="C166" s="1">
        <v>0</v>
      </c>
      <c r="D166" s="1">
        <v>-5984287.9199999999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2">
        <v>0</v>
      </c>
    </row>
    <row r="167" spans="1:11" x14ac:dyDescent="0.3">
      <c r="A167" s="10" t="s">
        <v>65</v>
      </c>
      <c r="B167" s="1">
        <v>4091230.44</v>
      </c>
      <c r="C167" s="1">
        <v>30135.94</v>
      </c>
      <c r="D167" s="1">
        <v>0</v>
      </c>
      <c r="E167" s="1">
        <v>4121366.38</v>
      </c>
      <c r="F167" s="1">
        <v>0</v>
      </c>
      <c r="G167" s="1">
        <v>4121366.38</v>
      </c>
      <c r="H167" s="1">
        <v>4121366.38</v>
      </c>
      <c r="I167" s="1">
        <v>0</v>
      </c>
      <c r="J167" s="1">
        <v>0</v>
      </c>
      <c r="K167" s="12">
        <v>0</v>
      </c>
    </row>
    <row r="168" spans="1:11" x14ac:dyDescent="0.3">
      <c r="A168" s="10" t="s">
        <v>66</v>
      </c>
      <c r="B168" s="1">
        <v>24057470.030000001</v>
      </c>
      <c r="C168" s="1">
        <v>30135.95</v>
      </c>
      <c r="D168" s="1">
        <v>-11138044.48</v>
      </c>
      <c r="E168" s="1">
        <v>12949561.5</v>
      </c>
      <c r="F168" s="1">
        <v>0</v>
      </c>
      <c r="G168" s="1">
        <v>12949561.5</v>
      </c>
      <c r="H168" s="1">
        <v>12949561.5</v>
      </c>
      <c r="I168" s="1">
        <v>0</v>
      </c>
      <c r="J168" s="1">
        <v>0</v>
      </c>
      <c r="K168" s="12">
        <v>0</v>
      </c>
    </row>
    <row r="169" spans="1:11" x14ac:dyDescent="0.3">
      <c r="A169" s="10" t="s">
        <v>31</v>
      </c>
      <c r="B169" s="1">
        <v>165865502.52000001</v>
      </c>
      <c r="C169" s="1">
        <v>208536537.03</v>
      </c>
      <c r="D169" s="1">
        <v>-210626155.53</v>
      </c>
      <c r="E169" s="1">
        <v>163775884.02000001</v>
      </c>
      <c r="F169" s="1">
        <v>98405409.980000004</v>
      </c>
      <c r="G169" s="1">
        <v>63452905.640000001</v>
      </c>
      <c r="H169" s="1">
        <v>161858315.62</v>
      </c>
      <c r="I169" s="1">
        <v>0</v>
      </c>
      <c r="J169" s="1">
        <v>0</v>
      </c>
      <c r="K169" s="12">
        <v>1917568.4</v>
      </c>
    </row>
    <row r="170" spans="1:11" ht="15" thickBot="1" x14ac:dyDescent="0.35">
      <c r="A170" s="18" t="s">
        <v>32</v>
      </c>
      <c r="B170" s="19">
        <v>0</v>
      </c>
      <c r="C170" s="20">
        <v>208482622.00999999</v>
      </c>
      <c r="D170" s="20">
        <v>-208482622.00999999</v>
      </c>
      <c r="E170" s="19">
        <v>0</v>
      </c>
      <c r="F170" s="20">
        <v>71118410.980000004</v>
      </c>
      <c r="G170" s="20">
        <v>-73040967.120000005</v>
      </c>
      <c r="H170" s="20">
        <v>-1922556.14</v>
      </c>
      <c r="I170" s="19">
        <v>0</v>
      </c>
      <c r="J170" s="19">
        <v>0</v>
      </c>
      <c r="K170" s="21">
        <v>1922556.14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2"/>
  <sheetViews>
    <sheetView tabSelected="1" zoomScaleNormal="100" workbookViewId="0">
      <selection activeCell="B1" sqref="B1"/>
    </sheetView>
  </sheetViews>
  <sheetFormatPr baseColWidth="10" defaultRowHeight="14.4" x14ac:dyDescent="0.3"/>
  <cols>
    <col min="1" max="1" width="4.44140625" customWidth="1"/>
    <col min="2" max="5" width="16.6640625" customWidth="1"/>
    <col min="6" max="6" width="3.33203125" customWidth="1"/>
    <col min="7" max="7" width="17.33203125" customWidth="1"/>
    <col min="8" max="8" width="0.109375" customWidth="1"/>
  </cols>
  <sheetData>
    <row r="1" spans="2:8" x14ac:dyDescent="0.3">
      <c r="B1" s="56" t="s">
        <v>219</v>
      </c>
    </row>
    <row r="2" spans="2:8" x14ac:dyDescent="0.3">
      <c r="B2" s="56" t="s">
        <v>221</v>
      </c>
    </row>
    <row r="3" spans="2:8" x14ac:dyDescent="0.3">
      <c r="B3" s="56" t="s">
        <v>220</v>
      </c>
    </row>
    <row r="6" spans="2:8" ht="14.55" x14ac:dyDescent="0.35">
      <c r="B6" s="84" t="s">
        <v>208</v>
      </c>
      <c r="C6" s="85"/>
      <c r="D6" s="85"/>
      <c r="E6" s="85"/>
      <c r="F6" s="85"/>
      <c r="G6" s="85"/>
      <c r="H6" s="86"/>
    </row>
    <row r="7" spans="2:8" x14ac:dyDescent="0.3">
      <c r="B7" s="81" t="s">
        <v>217</v>
      </c>
      <c r="C7" s="82"/>
      <c r="D7" s="82"/>
      <c r="E7" s="82"/>
      <c r="F7" s="82"/>
      <c r="G7" s="82"/>
      <c r="H7" s="83"/>
    </row>
    <row r="8" spans="2:8" ht="14.55" x14ac:dyDescent="0.35">
      <c r="B8" s="78" t="s">
        <v>301</v>
      </c>
      <c r="C8" s="79"/>
      <c r="D8" s="79"/>
      <c r="E8" s="79"/>
      <c r="F8" s="79"/>
      <c r="G8" s="79"/>
      <c r="H8" s="80"/>
    </row>
    <row r="9" spans="2:8" ht="25.95" customHeight="1" x14ac:dyDescent="0.3">
      <c r="B9" s="87" t="s">
        <v>209</v>
      </c>
      <c r="C9" s="88"/>
      <c r="D9" s="88"/>
      <c r="E9" s="88"/>
      <c r="F9" s="89"/>
      <c r="G9" s="87" t="s">
        <v>210</v>
      </c>
      <c r="H9" s="89"/>
    </row>
    <row r="10" spans="2:8" ht="19.95" customHeight="1" x14ac:dyDescent="0.3">
      <c r="B10" s="57" t="s">
        <v>225</v>
      </c>
      <c r="C10" s="58"/>
      <c r="D10" s="58"/>
      <c r="E10" s="58"/>
      <c r="F10" s="59"/>
      <c r="G10" s="90">
        <v>14887315.300000001</v>
      </c>
      <c r="H10" s="91"/>
    </row>
    <row r="11" spans="2:8" ht="19.95" customHeight="1" x14ac:dyDescent="0.3">
      <c r="B11" s="60" t="s">
        <v>86</v>
      </c>
      <c r="C11" s="61"/>
      <c r="D11" s="61"/>
      <c r="E11" s="61"/>
      <c r="F11" s="62"/>
      <c r="G11" s="90">
        <v>509844.75</v>
      </c>
      <c r="H11" s="91"/>
    </row>
    <row r="12" spans="2:8" ht="19.95" customHeight="1" x14ac:dyDescent="0.3">
      <c r="B12" s="60" t="s">
        <v>87</v>
      </c>
      <c r="C12" s="61"/>
      <c r="D12" s="61"/>
      <c r="E12" s="61"/>
      <c r="F12" s="62"/>
      <c r="G12" s="90">
        <v>30622.16</v>
      </c>
      <c r="H12" s="91"/>
    </row>
    <row r="13" spans="2:8" ht="19.95" customHeight="1" x14ac:dyDescent="0.3">
      <c r="B13" s="60" t="s">
        <v>218</v>
      </c>
      <c r="C13" s="61"/>
      <c r="D13" s="61"/>
      <c r="E13" s="61"/>
      <c r="F13" s="62"/>
      <c r="G13" s="90">
        <v>1730962.72</v>
      </c>
      <c r="H13" s="91"/>
    </row>
    <row r="14" spans="2:8" ht="19.95" customHeight="1" x14ac:dyDescent="0.3">
      <c r="B14" s="60" t="s">
        <v>226</v>
      </c>
      <c r="C14" s="61"/>
      <c r="D14" s="61"/>
      <c r="E14" s="61"/>
      <c r="F14" s="62"/>
      <c r="G14" s="90">
        <v>0</v>
      </c>
      <c r="H14" s="91"/>
    </row>
    <row r="15" spans="2:8" ht="19.95" customHeight="1" x14ac:dyDescent="0.3">
      <c r="B15" s="60" t="s">
        <v>235</v>
      </c>
      <c r="C15" s="61"/>
      <c r="D15" s="61"/>
      <c r="E15" s="61"/>
      <c r="F15" s="62"/>
      <c r="G15" s="90">
        <v>100929.06</v>
      </c>
      <c r="H15" s="91"/>
    </row>
    <row r="16" spans="2:8" ht="19.95" customHeight="1" x14ac:dyDescent="0.3">
      <c r="B16" s="60" t="s">
        <v>227</v>
      </c>
      <c r="C16" s="61"/>
      <c r="D16" s="61"/>
      <c r="E16" s="61"/>
      <c r="F16" s="62"/>
      <c r="G16" s="90">
        <v>727995.85</v>
      </c>
      <c r="H16" s="91"/>
    </row>
    <row r="17" spans="2:8" ht="19.95" customHeight="1" x14ac:dyDescent="0.3">
      <c r="B17" s="68" t="s">
        <v>93</v>
      </c>
      <c r="C17" s="61"/>
      <c r="D17" s="61"/>
      <c r="E17" s="61"/>
      <c r="F17" s="62"/>
      <c r="G17" s="92">
        <v>3007599.83</v>
      </c>
      <c r="H17" s="93"/>
    </row>
    <row r="18" spans="2:8" ht="19.95" customHeight="1" x14ac:dyDescent="0.3">
      <c r="B18" s="63" t="s">
        <v>222</v>
      </c>
      <c r="C18" s="61"/>
      <c r="D18" s="61"/>
      <c r="E18" s="61"/>
      <c r="F18" s="62"/>
      <c r="G18" s="90">
        <v>826221.75</v>
      </c>
      <c r="H18" s="91"/>
    </row>
    <row r="19" spans="2:8" ht="19.95" customHeight="1" x14ac:dyDescent="0.3">
      <c r="B19" s="63" t="s">
        <v>228</v>
      </c>
      <c r="C19" s="61"/>
      <c r="D19" s="61"/>
      <c r="E19" s="61"/>
      <c r="F19" s="62"/>
      <c r="G19" s="90">
        <v>974546.8</v>
      </c>
      <c r="H19" s="91"/>
    </row>
    <row r="20" spans="2:8" ht="19.95" customHeight="1" x14ac:dyDescent="0.3">
      <c r="B20" s="63" t="s">
        <v>229</v>
      </c>
      <c r="C20" s="61"/>
      <c r="D20" s="61"/>
      <c r="E20" s="61"/>
      <c r="F20" s="62"/>
      <c r="G20" s="90">
        <v>474967.55</v>
      </c>
      <c r="H20" s="91"/>
    </row>
    <row r="21" spans="2:8" ht="19.95" customHeight="1" x14ac:dyDescent="0.3">
      <c r="B21" s="63" t="s">
        <v>230</v>
      </c>
      <c r="C21" s="61"/>
      <c r="D21" s="61"/>
      <c r="E21" s="61"/>
      <c r="F21" s="62"/>
      <c r="G21" s="90">
        <v>663193.77</v>
      </c>
      <c r="H21" s="91"/>
    </row>
    <row r="22" spans="2:8" ht="19.95" customHeight="1" x14ac:dyDescent="0.3">
      <c r="B22" s="63" t="s">
        <v>231</v>
      </c>
      <c r="C22" s="61"/>
      <c r="D22" s="61"/>
      <c r="E22" s="61"/>
      <c r="F22" s="62"/>
      <c r="G22" s="90">
        <v>615172.31999999995</v>
      </c>
      <c r="H22" s="91"/>
    </row>
    <row r="23" spans="2:8" ht="19.95" customHeight="1" x14ac:dyDescent="0.3">
      <c r="B23" s="63" t="s">
        <v>232</v>
      </c>
      <c r="C23" s="61"/>
      <c r="D23" s="61"/>
      <c r="E23" s="61"/>
      <c r="F23" s="62"/>
      <c r="G23" s="90">
        <v>7471.68</v>
      </c>
      <c r="H23" s="91"/>
    </row>
    <row r="24" spans="2:8" ht="19.95" customHeight="1" x14ac:dyDescent="0.3">
      <c r="B24" s="64" t="s">
        <v>233</v>
      </c>
      <c r="C24" s="65"/>
      <c r="D24" s="65"/>
      <c r="E24" s="65"/>
      <c r="F24" s="66"/>
      <c r="G24" s="90">
        <v>0</v>
      </c>
      <c r="H24" s="91"/>
    </row>
    <row r="25" spans="2:8" ht="19.95" customHeight="1" x14ac:dyDescent="0.3">
      <c r="B25" s="64" t="s">
        <v>234</v>
      </c>
      <c r="C25" s="65"/>
      <c r="D25" s="65"/>
      <c r="E25" s="65"/>
      <c r="F25" s="66"/>
      <c r="G25" s="90">
        <v>23550.03</v>
      </c>
      <c r="H25" s="91"/>
    </row>
    <row r="26" spans="2:8" ht="19.95" customHeight="1" x14ac:dyDescent="0.3">
      <c r="B26" s="72" t="s">
        <v>211</v>
      </c>
      <c r="C26" s="73"/>
      <c r="D26" s="73"/>
      <c r="E26" s="73"/>
      <c r="F26" s="74"/>
      <c r="G26" s="94">
        <f>SUM(G10:H25)</f>
        <v>24580393.570000004</v>
      </c>
      <c r="H26" s="95"/>
    </row>
    <row r="27" spans="2:8" ht="19.95" customHeight="1" x14ac:dyDescent="0.3">
      <c r="B27" s="60" t="s">
        <v>236</v>
      </c>
      <c r="C27" s="61"/>
      <c r="D27" s="61"/>
      <c r="E27" s="61"/>
      <c r="F27" s="62"/>
      <c r="G27" s="90">
        <v>0</v>
      </c>
      <c r="H27" s="91"/>
    </row>
    <row r="28" spans="2:8" ht="19.95" customHeight="1" x14ac:dyDescent="0.3">
      <c r="B28" s="60" t="s">
        <v>237</v>
      </c>
      <c r="C28" s="61"/>
      <c r="D28" s="61"/>
      <c r="E28" s="61"/>
      <c r="F28" s="62"/>
      <c r="G28" s="90">
        <v>0</v>
      </c>
      <c r="H28" s="91"/>
    </row>
    <row r="29" spans="2:8" ht="19.95" customHeight="1" x14ac:dyDescent="0.3">
      <c r="B29" s="60" t="s">
        <v>238</v>
      </c>
      <c r="C29" s="61"/>
      <c r="D29" s="61"/>
      <c r="E29" s="61"/>
      <c r="F29" s="62"/>
      <c r="G29" s="90">
        <v>0</v>
      </c>
      <c r="H29" s="91"/>
    </row>
    <row r="30" spans="2:8" ht="19.95" customHeight="1" x14ac:dyDescent="0.3">
      <c r="B30" s="60" t="s">
        <v>239</v>
      </c>
      <c r="C30" s="61"/>
      <c r="D30" s="61"/>
      <c r="E30" s="61"/>
      <c r="F30" s="62"/>
      <c r="G30" s="90">
        <v>0</v>
      </c>
      <c r="H30" s="91"/>
    </row>
    <row r="31" spans="2:8" ht="19.95" customHeight="1" x14ac:dyDescent="0.3">
      <c r="B31" s="60" t="s">
        <v>240</v>
      </c>
      <c r="C31" s="61"/>
      <c r="D31" s="61"/>
      <c r="E31" s="61"/>
      <c r="F31" s="62"/>
      <c r="G31" s="90">
        <v>182775.48</v>
      </c>
      <c r="H31" s="91"/>
    </row>
    <row r="32" spans="2:8" ht="19.95" customHeight="1" x14ac:dyDescent="0.3">
      <c r="B32" s="60" t="s">
        <v>241</v>
      </c>
      <c r="C32" s="61"/>
      <c r="D32" s="61"/>
      <c r="E32" s="61"/>
      <c r="F32" s="62"/>
      <c r="G32" s="90">
        <v>0</v>
      </c>
      <c r="H32" s="91"/>
    </row>
    <row r="33" spans="2:8" ht="19.95" customHeight="1" x14ac:dyDescent="0.3">
      <c r="B33" s="60" t="s">
        <v>242</v>
      </c>
      <c r="C33" s="61"/>
      <c r="D33" s="61"/>
      <c r="E33" s="61"/>
      <c r="F33" s="62"/>
      <c r="G33" s="90">
        <v>3201.6</v>
      </c>
      <c r="H33" s="91"/>
    </row>
    <row r="34" spans="2:8" ht="19.95" customHeight="1" x14ac:dyDescent="0.3">
      <c r="B34" s="60" t="s">
        <v>243</v>
      </c>
      <c r="C34" s="61"/>
      <c r="D34" s="61"/>
      <c r="E34" s="61"/>
      <c r="F34" s="62"/>
      <c r="G34" s="90">
        <v>235</v>
      </c>
      <c r="H34" s="91"/>
    </row>
    <row r="35" spans="2:8" ht="19.95" customHeight="1" x14ac:dyDescent="0.3">
      <c r="B35" s="60" t="s">
        <v>244</v>
      </c>
      <c r="C35" s="61"/>
      <c r="D35" s="61"/>
      <c r="E35" s="61"/>
      <c r="F35" s="62"/>
      <c r="G35" s="90">
        <v>0</v>
      </c>
      <c r="H35" s="91"/>
    </row>
    <row r="36" spans="2:8" ht="19.95" customHeight="1" x14ac:dyDescent="0.3">
      <c r="B36" s="60" t="s">
        <v>245</v>
      </c>
      <c r="C36" s="61"/>
      <c r="D36" s="61"/>
      <c r="E36" s="61"/>
      <c r="F36" s="62"/>
      <c r="G36" s="90">
        <v>0</v>
      </c>
      <c r="H36" s="91"/>
    </row>
    <row r="37" spans="2:8" ht="19.95" customHeight="1" x14ac:dyDescent="0.3">
      <c r="B37" s="60" t="s">
        <v>246</v>
      </c>
      <c r="C37" s="61"/>
      <c r="D37" s="61"/>
      <c r="E37" s="61"/>
      <c r="F37" s="62"/>
      <c r="G37" s="90">
        <v>0</v>
      </c>
      <c r="H37" s="91"/>
    </row>
    <row r="38" spans="2:8" ht="19.95" customHeight="1" x14ac:dyDescent="0.3">
      <c r="B38" s="60" t="s">
        <v>247</v>
      </c>
      <c r="C38" s="61"/>
      <c r="D38" s="61"/>
      <c r="E38" s="61"/>
      <c r="F38" s="62"/>
      <c r="G38" s="90">
        <v>0</v>
      </c>
      <c r="H38" s="91"/>
    </row>
    <row r="39" spans="2:8" ht="19.95" customHeight="1" x14ac:dyDescent="0.3">
      <c r="B39" s="60" t="s">
        <v>248</v>
      </c>
      <c r="C39" s="61"/>
      <c r="D39" s="61"/>
      <c r="E39" s="61"/>
      <c r="F39" s="62"/>
      <c r="G39" s="90">
        <v>585.79999999999995</v>
      </c>
      <c r="H39" s="91"/>
    </row>
    <row r="40" spans="2:8" ht="19.95" customHeight="1" x14ac:dyDescent="0.3">
      <c r="B40" s="60" t="s">
        <v>249</v>
      </c>
      <c r="C40" s="61"/>
      <c r="D40" s="61"/>
      <c r="E40" s="61"/>
      <c r="F40" s="62"/>
      <c r="G40" s="90">
        <v>0</v>
      </c>
      <c r="H40" s="91"/>
    </row>
    <row r="41" spans="2:8" ht="19.95" customHeight="1" x14ac:dyDescent="0.3">
      <c r="B41" s="60" t="s">
        <v>250</v>
      </c>
      <c r="C41" s="61"/>
      <c r="D41" s="61"/>
      <c r="E41" s="61"/>
      <c r="F41" s="62"/>
      <c r="G41" s="96">
        <v>12158.96</v>
      </c>
      <c r="H41" s="97"/>
    </row>
    <row r="42" spans="2:8" ht="19.95" customHeight="1" x14ac:dyDescent="0.3">
      <c r="B42" s="60" t="s">
        <v>251</v>
      </c>
      <c r="C42" s="61"/>
      <c r="D42" s="61"/>
      <c r="E42" s="61"/>
      <c r="F42" s="62"/>
      <c r="G42" s="90">
        <v>4419.6000000000004</v>
      </c>
      <c r="H42" s="91"/>
    </row>
    <row r="43" spans="2:8" ht="19.95" customHeight="1" x14ac:dyDescent="0.3">
      <c r="B43" s="60" t="s">
        <v>252</v>
      </c>
      <c r="C43" s="61"/>
      <c r="D43" s="61"/>
      <c r="E43" s="61"/>
      <c r="F43" s="62"/>
      <c r="G43" s="90">
        <v>9450.52</v>
      </c>
      <c r="H43" s="91"/>
    </row>
    <row r="44" spans="2:8" ht="19.95" customHeight="1" x14ac:dyDescent="0.3">
      <c r="B44" s="60" t="s">
        <v>253</v>
      </c>
      <c r="C44" s="61"/>
      <c r="D44" s="61"/>
      <c r="E44" s="61"/>
      <c r="F44" s="62"/>
      <c r="G44" s="90">
        <v>2702.16</v>
      </c>
      <c r="H44" s="91"/>
    </row>
    <row r="45" spans="2:8" ht="19.95" customHeight="1" x14ac:dyDescent="0.3">
      <c r="B45" s="60" t="s">
        <v>254</v>
      </c>
      <c r="C45" s="61"/>
      <c r="D45" s="61"/>
      <c r="E45" s="61"/>
      <c r="F45" s="62"/>
      <c r="G45" s="90">
        <v>13212443.130000001</v>
      </c>
      <c r="H45" s="91"/>
    </row>
    <row r="46" spans="2:8" ht="19.95" customHeight="1" x14ac:dyDescent="0.3">
      <c r="B46" s="60" t="s">
        <v>255</v>
      </c>
      <c r="C46" s="61"/>
      <c r="D46" s="61"/>
      <c r="E46" s="61"/>
      <c r="F46" s="62"/>
      <c r="G46" s="96">
        <v>4200</v>
      </c>
      <c r="H46" s="97"/>
    </row>
    <row r="47" spans="2:8" ht="19.95" customHeight="1" x14ac:dyDescent="0.3">
      <c r="B47" s="60" t="s">
        <v>256</v>
      </c>
      <c r="C47" s="61"/>
      <c r="D47" s="61"/>
      <c r="E47" s="61"/>
      <c r="F47" s="62"/>
      <c r="G47" s="96">
        <v>37050</v>
      </c>
      <c r="H47" s="97"/>
    </row>
    <row r="48" spans="2:8" ht="19.95" customHeight="1" x14ac:dyDescent="0.3">
      <c r="B48" s="60" t="s">
        <v>257</v>
      </c>
      <c r="C48" s="61"/>
      <c r="D48" s="61"/>
      <c r="E48" s="61"/>
      <c r="F48" s="62"/>
      <c r="G48" s="96">
        <v>0</v>
      </c>
      <c r="H48" s="97"/>
    </row>
    <row r="49" spans="2:8" ht="19.95" customHeight="1" x14ac:dyDescent="0.3">
      <c r="B49" s="60" t="s">
        <v>258</v>
      </c>
      <c r="C49" s="61"/>
      <c r="D49" s="61"/>
      <c r="E49" s="61"/>
      <c r="F49" s="62"/>
      <c r="G49" s="90">
        <v>0</v>
      </c>
      <c r="H49" s="91"/>
    </row>
    <row r="50" spans="2:8" ht="19.95" customHeight="1" x14ac:dyDescent="0.3">
      <c r="B50" s="60" t="s">
        <v>259</v>
      </c>
      <c r="C50" s="61"/>
      <c r="D50" s="61"/>
      <c r="E50" s="61"/>
      <c r="F50" s="62"/>
      <c r="G50" s="90">
        <v>0</v>
      </c>
      <c r="H50" s="91"/>
    </row>
    <row r="51" spans="2:8" ht="19.95" customHeight="1" x14ac:dyDescent="0.3">
      <c r="B51" s="60" t="s">
        <v>260</v>
      </c>
      <c r="C51" s="61"/>
      <c r="D51" s="61"/>
      <c r="E51" s="61"/>
      <c r="F51" s="62"/>
      <c r="G51" s="90">
        <v>0</v>
      </c>
      <c r="H51" s="91"/>
    </row>
    <row r="52" spans="2:8" ht="19.95" customHeight="1" x14ac:dyDescent="0.3">
      <c r="B52" s="60" t="s">
        <v>261</v>
      </c>
      <c r="C52" s="61"/>
      <c r="D52" s="61"/>
      <c r="E52" s="61"/>
      <c r="F52" s="62"/>
      <c r="G52" s="90">
        <v>1490</v>
      </c>
      <c r="H52" s="91"/>
    </row>
    <row r="53" spans="2:8" ht="19.95" customHeight="1" x14ac:dyDescent="0.3">
      <c r="B53" s="60" t="s">
        <v>262</v>
      </c>
      <c r="C53" s="61"/>
      <c r="D53" s="61"/>
      <c r="E53" s="61"/>
      <c r="F53" s="62"/>
      <c r="G53" s="90">
        <v>14894.4</v>
      </c>
      <c r="H53" s="91"/>
    </row>
    <row r="54" spans="2:8" ht="19.95" customHeight="1" x14ac:dyDescent="0.3">
      <c r="B54" s="60" t="s">
        <v>263</v>
      </c>
      <c r="C54" s="61"/>
      <c r="D54" s="61"/>
      <c r="E54" s="61"/>
      <c r="F54" s="62"/>
      <c r="G54" s="90">
        <v>0</v>
      </c>
      <c r="H54" s="91"/>
    </row>
    <row r="55" spans="2:8" ht="19.95" customHeight="1" x14ac:dyDescent="0.3">
      <c r="B55" s="69" t="s">
        <v>212</v>
      </c>
      <c r="C55" s="70"/>
      <c r="D55" s="70"/>
      <c r="E55" s="70"/>
      <c r="F55" s="71"/>
      <c r="G55" s="98">
        <f>SUM(G27:H54)</f>
        <v>13485606.65</v>
      </c>
      <c r="H55" s="99"/>
    </row>
    <row r="56" spans="2:8" ht="19.95" customHeight="1" x14ac:dyDescent="0.3">
      <c r="B56" s="57" t="s">
        <v>264</v>
      </c>
      <c r="C56" s="58"/>
      <c r="D56" s="58"/>
      <c r="E56" s="58"/>
      <c r="F56" s="59"/>
      <c r="G56" s="90">
        <v>2654752</v>
      </c>
      <c r="H56" s="91"/>
    </row>
    <row r="57" spans="2:8" ht="19.95" customHeight="1" x14ac:dyDescent="0.3">
      <c r="B57" s="60" t="s">
        <v>265</v>
      </c>
      <c r="C57" s="61"/>
      <c r="D57" s="61"/>
      <c r="E57" s="61"/>
      <c r="F57" s="62"/>
      <c r="G57" s="90">
        <v>0</v>
      </c>
      <c r="H57" s="91"/>
    </row>
    <row r="58" spans="2:8" ht="19.95" customHeight="1" x14ac:dyDescent="0.3">
      <c r="B58" s="60" t="s">
        <v>266</v>
      </c>
      <c r="C58" s="61"/>
      <c r="D58" s="61"/>
      <c r="E58" s="61"/>
      <c r="F58" s="62"/>
      <c r="G58" s="90">
        <v>0</v>
      </c>
      <c r="H58" s="91"/>
    </row>
    <row r="59" spans="2:8" ht="19.95" customHeight="1" x14ac:dyDescent="0.3">
      <c r="B59" s="60" t="s">
        <v>267</v>
      </c>
      <c r="C59" s="61"/>
      <c r="D59" s="61"/>
      <c r="E59" s="61"/>
      <c r="F59" s="62"/>
      <c r="G59" s="90">
        <v>0</v>
      </c>
      <c r="H59" s="91"/>
    </row>
    <row r="60" spans="2:8" ht="19.95" customHeight="1" x14ac:dyDescent="0.3">
      <c r="B60" s="60" t="s">
        <v>268</v>
      </c>
      <c r="C60" s="61"/>
      <c r="D60" s="61"/>
      <c r="E60" s="61"/>
      <c r="F60" s="62"/>
      <c r="G60" s="90">
        <v>617.32000000000005</v>
      </c>
      <c r="H60" s="91"/>
    </row>
    <row r="61" spans="2:8" ht="19.95" customHeight="1" x14ac:dyDescent="0.3">
      <c r="B61" s="60" t="s">
        <v>269</v>
      </c>
      <c r="C61" s="61"/>
      <c r="D61" s="61"/>
      <c r="E61" s="61"/>
      <c r="F61" s="62"/>
      <c r="G61" s="90">
        <v>134492.76</v>
      </c>
      <c r="H61" s="91"/>
    </row>
    <row r="62" spans="2:8" ht="19.95" customHeight="1" x14ac:dyDescent="0.3">
      <c r="B62" s="64" t="s">
        <v>270</v>
      </c>
      <c r="C62" s="65"/>
      <c r="D62" s="65"/>
      <c r="E62" s="65"/>
      <c r="F62" s="66"/>
      <c r="G62" s="90">
        <v>186528</v>
      </c>
      <c r="H62" s="91"/>
    </row>
    <row r="63" spans="2:8" ht="19.95" customHeight="1" x14ac:dyDescent="0.3">
      <c r="B63" s="60" t="s">
        <v>271</v>
      </c>
      <c r="C63" s="61"/>
      <c r="D63" s="61"/>
      <c r="E63" s="61"/>
      <c r="F63" s="62"/>
      <c r="G63" s="90">
        <v>0</v>
      </c>
      <c r="H63" s="91"/>
    </row>
    <row r="64" spans="2:8" ht="19.95" customHeight="1" x14ac:dyDescent="0.3">
      <c r="B64" s="60" t="s">
        <v>272</v>
      </c>
      <c r="C64" s="61"/>
      <c r="D64" s="61"/>
      <c r="E64" s="61"/>
      <c r="F64" s="62"/>
      <c r="G64" s="90">
        <v>121800</v>
      </c>
      <c r="H64" s="91"/>
    </row>
    <row r="65" spans="2:8" ht="19.95" customHeight="1" x14ac:dyDescent="0.3">
      <c r="B65" s="64" t="s">
        <v>273</v>
      </c>
      <c r="C65" s="65"/>
      <c r="D65" s="65"/>
      <c r="E65" s="65"/>
      <c r="F65" s="66"/>
      <c r="G65" s="90">
        <v>193400</v>
      </c>
      <c r="H65" s="91"/>
    </row>
    <row r="66" spans="2:8" ht="19.95" customHeight="1" x14ac:dyDescent="0.3">
      <c r="B66" s="64" t="s">
        <v>274</v>
      </c>
      <c r="C66" s="65"/>
      <c r="D66" s="65"/>
      <c r="E66" s="65"/>
      <c r="F66" s="66"/>
      <c r="G66" s="90">
        <v>60568.61</v>
      </c>
      <c r="H66" s="91"/>
    </row>
    <row r="67" spans="2:8" ht="19.95" customHeight="1" x14ac:dyDescent="0.3">
      <c r="B67" s="64" t="s">
        <v>275</v>
      </c>
      <c r="C67" s="65"/>
      <c r="D67" s="65"/>
      <c r="E67" s="65"/>
      <c r="F67" s="66"/>
      <c r="G67" s="90">
        <v>81449.83</v>
      </c>
      <c r="H67" s="91"/>
    </row>
    <row r="68" spans="2:8" ht="19.95" customHeight="1" x14ac:dyDescent="0.3">
      <c r="B68" s="64" t="s">
        <v>276</v>
      </c>
      <c r="C68" s="65"/>
      <c r="D68" s="65"/>
      <c r="E68" s="65"/>
      <c r="F68" s="66"/>
      <c r="G68" s="90">
        <v>0</v>
      </c>
      <c r="H68" s="91"/>
    </row>
    <row r="69" spans="2:8" ht="19.95" customHeight="1" x14ac:dyDescent="0.3">
      <c r="B69" s="64" t="s">
        <v>278</v>
      </c>
      <c r="C69" s="65"/>
      <c r="D69" s="65"/>
      <c r="E69" s="65"/>
      <c r="F69" s="66"/>
      <c r="G69" s="90">
        <v>0</v>
      </c>
      <c r="H69" s="91"/>
    </row>
    <row r="70" spans="2:8" ht="19.95" customHeight="1" x14ac:dyDescent="0.3">
      <c r="B70" s="64" t="s">
        <v>277</v>
      </c>
      <c r="C70" s="65"/>
      <c r="D70" s="65"/>
      <c r="E70" s="65"/>
      <c r="F70" s="66"/>
      <c r="G70" s="90">
        <v>0</v>
      </c>
      <c r="H70" s="91"/>
    </row>
    <row r="71" spans="2:8" ht="19.95" customHeight="1" x14ac:dyDescent="0.3">
      <c r="B71" s="64" t="s">
        <v>279</v>
      </c>
      <c r="C71" s="65"/>
      <c r="D71" s="65"/>
      <c r="E71" s="65"/>
      <c r="F71" s="66"/>
      <c r="G71" s="90">
        <v>0</v>
      </c>
      <c r="H71" s="91"/>
    </row>
    <row r="72" spans="2:8" ht="19.95" customHeight="1" x14ac:dyDescent="0.3">
      <c r="B72" s="64" t="s">
        <v>280</v>
      </c>
      <c r="C72" s="65"/>
      <c r="D72" s="65"/>
      <c r="E72" s="65"/>
      <c r="F72" s="66"/>
      <c r="G72" s="90">
        <v>0</v>
      </c>
      <c r="H72" s="91"/>
    </row>
    <row r="73" spans="2:8" ht="19.95" customHeight="1" x14ac:dyDescent="0.3">
      <c r="B73" s="75" t="s">
        <v>281</v>
      </c>
      <c r="C73" s="76"/>
      <c r="D73" s="76"/>
      <c r="E73" s="76"/>
      <c r="F73" s="77"/>
      <c r="G73" s="90">
        <v>0</v>
      </c>
      <c r="H73" s="91"/>
    </row>
    <row r="74" spans="2:8" ht="19.95" customHeight="1" x14ac:dyDescent="0.3">
      <c r="B74" s="75" t="s">
        <v>282</v>
      </c>
      <c r="C74" s="76"/>
      <c r="D74" s="76"/>
      <c r="E74" s="76"/>
      <c r="F74" s="77"/>
      <c r="G74" s="90">
        <v>2455</v>
      </c>
      <c r="H74" s="91"/>
    </row>
    <row r="75" spans="2:8" ht="19.95" customHeight="1" x14ac:dyDescent="0.3">
      <c r="B75" s="75" t="s">
        <v>283</v>
      </c>
      <c r="C75" s="76"/>
      <c r="D75" s="76"/>
      <c r="E75" s="76"/>
      <c r="F75" s="77"/>
      <c r="G75" s="90">
        <v>0</v>
      </c>
      <c r="H75" s="91"/>
    </row>
    <row r="76" spans="2:8" ht="19.95" customHeight="1" x14ac:dyDescent="0.3">
      <c r="B76" s="75" t="s">
        <v>284</v>
      </c>
      <c r="C76" s="76"/>
      <c r="D76" s="76"/>
      <c r="E76" s="76"/>
      <c r="F76" s="77"/>
      <c r="G76" s="90">
        <v>0</v>
      </c>
      <c r="H76" s="91"/>
    </row>
    <row r="77" spans="2:8" ht="19.95" customHeight="1" x14ac:dyDescent="0.3">
      <c r="B77" s="75" t="s">
        <v>285</v>
      </c>
      <c r="C77" s="76"/>
      <c r="D77" s="76"/>
      <c r="E77" s="76"/>
      <c r="F77" s="77"/>
      <c r="G77" s="90">
        <v>0</v>
      </c>
      <c r="H77" s="91"/>
    </row>
    <row r="78" spans="2:8" ht="19.95" customHeight="1" x14ac:dyDescent="0.3">
      <c r="B78" s="75" t="s">
        <v>286</v>
      </c>
      <c r="C78" s="76"/>
      <c r="D78" s="76"/>
      <c r="E78" s="76"/>
      <c r="F78" s="77"/>
      <c r="G78" s="90">
        <v>0</v>
      </c>
      <c r="H78" s="91"/>
    </row>
    <row r="79" spans="2:8" ht="19.95" customHeight="1" x14ac:dyDescent="0.3">
      <c r="B79" s="75" t="s">
        <v>287</v>
      </c>
      <c r="C79" s="76"/>
      <c r="D79" s="76"/>
      <c r="E79" s="76"/>
      <c r="F79" s="77"/>
      <c r="G79" s="90">
        <v>0</v>
      </c>
      <c r="H79" s="91"/>
    </row>
    <row r="80" spans="2:8" ht="19.95" customHeight="1" x14ac:dyDescent="0.3">
      <c r="B80" s="75" t="s">
        <v>288</v>
      </c>
      <c r="C80" s="76"/>
      <c r="D80" s="76"/>
      <c r="E80" s="76"/>
      <c r="F80" s="77"/>
      <c r="G80" s="90">
        <v>0</v>
      </c>
      <c r="H80" s="91"/>
    </row>
    <row r="81" spans="2:8" ht="19.95" customHeight="1" x14ac:dyDescent="0.3">
      <c r="B81" s="64" t="s">
        <v>289</v>
      </c>
      <c r="C81" s="65"/>
      <c r="D81" s="65"/>
      <c r="E81" s="65"/>
      <c r="F81" s="66"/>
      <c r="G81" s="90">
        <v>384410.95</v>
      </c>
      <c r="H81" s="91"/>
    </row>
    <row r="82" spans="2:8" ht="19.95" customHeight="1" x14ac:dyDescent="0.3">
      <c r="B82" s="72" t="s">
        <v>213</v>
      </c>
      <c r="C82" s="73"/>
      <c r="D82" s="73"/>
      <c r="E82" s="73"/>
      <c r="F82" s="74"/>
      <c r="G82" s="98">
        <f t="shared" ref="G82" si="0">SUM(G56:H81)</f>
        <v>3820474.47</v>
      </c>
      <c r="H82" s="99"/>
    </row>
    <row r="83" spans="2:8" ht="19.95" customHeight="1" x14ac:dyDescent="0.3">
      <c r="B83" s="64" t="s">
        <v>214</v>
      </c>
      <c r="C83" s="65"/>
      <c r="D83" s="65"/>
      <c r="E83" s="65"/>
      <c r="F83" s="66"/>
      <c r="G83" s="90">
        <v>0</v>
      </c>
      <c r="H83" s="91"/>
    </row>
    <row r="84" spans="2:8" ht="19.95" customHeight="1" x14ac:dyDescent="0.3">
      <c r="B84" s="64" t="s">
        <v>290</v>
      </c>
      <c r="C84" s="65"/>
      <c r="D84" s="65"/>
      <c r="E84" s="65"/>
      <c r="F84" s="66"/>
      <c r="G84" s="90">
        <v>356284.56</v>
      </c>
      <c r="H84" s="91"/>
    </row>
    <row r="85" spans="2:8" ht="19.95" customHeight="1" x14ac:dyDescent="0.3">
      <c r="B85" s="72" t="s">
        <v>215</v>
      </c>
      <c r="C85" s="73"/>
      <c r="D85" s="73"/>
      <c r="E85" s="73"/>
      <c r="F85" s="74"/>
      <c r="G85" s="100">
        <f>SUM(G83:H84)</f>
        <v>356284.56</v>
      </c>
      <c r="H85" s="101"/>
    </row>
    <row r="86" spans="2:8" ht="19.95" customHeight="1" x14ac:dyDescent="0.3">
      <c r="B86" s="64" t="s">
        <v>299</v>
      </c>
      <c r="C86" s="65"/>
      <c r="D86" s="65"/>
      <c r="E86" s="65"/>
      <c r="F86" s="66"/>
      <c r="G86" s="90">
        <v>0</v>
      </c>
      <c r="H86" s="91"/>
    </row>
    <row r="87" spans="2:8" ht="19.95" customHeight="1" x14ac:dyDescent="0.3">
      <c r="B87" s="69" t="s">
        <v>216</v>
      </c>
      <c r="C87" s="70"/>
      <c r="D87" s="70"/>
      <c r="E87" s="70"/>
      <c r="F87" s="71"/>
      <c r="G87" s="100">
        <f>SUM(G86)</f>
        <v>0</v>
      </c>
      <c r="H87" s="101"/>
    </row>
    <row r="88" spans="2:8" ht="19.95" customHeight="1" x14ac:dyDescent="0.3">
      <c r="B88" s="75" t="s">
        <v>293</v>
      </c>
      <c r="C88" s="76"/>
      <c r="D88" s="76"/>
      <c r="E88" s="76"/>
      <c r="F88" s="77"/>
      <c r="G88" s="90">
        <v>0</v>
      </c>
      <c r="H88" s="91"/>
    </row>
    <row r="89" spans="2:8" ht="19.95" customHeight="1" x14ac:dyDescent="0.3">
      <c r="B89" s="75" t="s">
        <v>294</v>
      </c>
      <c r="C89" s="76"/>
      <c r="D89" s="76"/>
      <c r="E89" s="76"/>
      <c r="F89" s="77"/>
      <c r="G89" s="90">
        <v>0</v>
      </c>
      <c r="H89" s="91"/>
    </row>
    <row r="90" spans="2:8" ht="19.95" customHeight="1" x14ac:dyDescent="0.3">
      <c r="B90" s="75" t="s">
        <v>295</v>
      </c>
      <c r="C90" s="76"/>
      <c r="D90" s="76"/>
      <c r="E90" s="76"/>
      <c r="F90" s="77"/>
      <c r="G90" s="90">
        <v>0</v>
      </c>
      <c r="H90" s="91"/>
    </row>
    <row r="91" spans="2:8" ht="19.95" customHeight="1" x14ac:dyDescent="0.3">
      <c r="B91" s="75" t="s">
        <v>296</v>
      </c>
      <c r="C91" s="76"/>
      <c r="D91" s="76"/>
      <c r="E91" s="76"/>
      <c r="F91" s="77"/>
      <c r="G91" s="90">
        <v>0</v>
      </c>
      <c r="H91" s="91"/>
    </row>
    <row r="92" spans="2:8" ht="19.95" customHeight="1" x14ac:dyDescent="0.3">
      <c r="B92" s="75" t="s">
        <v>297</v>
      </c>
      <c r="C92" s="76"/>
      <c r="D92" s="76"/>
      <c r="E92" s="76"/>
      <c r="F92" s="77"/>
      <c r="G92" s="90">
        <v>0</v>
      </c>
      <c r="H92" s="91"/>
    </row>
    <row r="93" spans="2:8" ht="19.95" customHeight="1" x14ac:dyDescent="0.3">
      <c r="B93" s="75" t="s">
        <v>298</v>
      </c>
      <c r="C93" s="76"/>
      <c r="D93" s="76"/>
      <c r="E93" s="76"/>
      <c r="F93" s="77"/>
      <c r="G93" s="90">
        <v>0</v>
      </c>
      <c r="H93" s="91"/>
    </row>
    <row r="94" spans="2:8" ht="19.95" customHeight="1" x14ac:dyDescent="0.3">
      <c r="B94" s="75" t="s">
        <v>300</v>
      </c>
      <c r="C94" s="76"/>
      <c r="D94" s="76"/>
      <c r="E94" s="76"/>
      <c r="F94" s="77"/>
      <c r="G94" s="90">
        <v>0</v>
      </c>
      <c r="H94" s="91"/>
    </row>
    <row r="95" spans="2:8" ht="19.95" customHeight="1" x14ac:dyDescent="0.3">
      <c r="B95" s="69" t="s">
        <v>224</v>
      </c>
      <c r="C95" s="70"/>
      <c r="D95" s="70"/>
      <c r="E95" s="70"/>
      <c r="F95" s="71"/>
      <c r="G95" s="100">
        <f>SUM(G88:H94)</f>
        <v>0</v>
      </c>
      <c r="H95" s="101"/>
    </row>
    <row r="96" spans="2:8" ht="19.95" customHeight="1" x14ac:dyDescent="0.3">
      <c r="B96" s="64" t="s">
        <v>291</v>
      </c>
      <c r="C96" s="65"/>
      <c r="D96" s="65"/>
      <c r="E96" s="65"/>
      <c r="F96" s="66"/>
      <c r="G96" s="90">
        <v>3502894.4</v>
      </c>
      <c r="H96" s="91"/>
    </row>
    <row r="97" spans="2:8" ht="19.95" customHeight="1" x14ac:dyDescent="0.3">
      <c r="B97" s="64" t="s">
        <v>292</v>
      </c>
      <c r="C97" s="65"/>
      <c r="D97" s="65"/>
      <c r="E97" s="65"/>
      <c r="F97" s="66"/>
      <c r="G97" s="90">
        <v>3291758.71</v>
      </c>
      <c r="H97" s="91"/>
    </row>
    <row r="98" spans="2:8" ht="19.95" customHeight="1" x14ac:dyDescent="0.3">
      <c r="B98" s="69" t="s">
        <v>66</v>
      </c>
      <c r="C98" s="70"/>
      <c r="D98" s="70"/>
      <c r="E98" s="70"/>
      <c r="F98" s="71"/>
      <c r="G98" s="94">
        <f>SUM(G96:H97)</f>
        <v>6794653.1099999994</v>
      </c>
      <c r="H98" s="95"/>
    </row>
    <row r="99" spans="2:8" ht="15.6" x14ac:dyDescent="0.3">
      <c r="B99" s="67"/>
      <c r="C99" s="67"/>
      <c r="D99" s="67"/>
      <c r="E99" s="67"/>
      <c r="F99" s="67"/>
      <c r="G99" s="94">
        <f>SUM(G26+G55+G82+G85+G95+G98)</f>
        <v>49037412.360000007</v>
      </c>
      <c r="H99" s="95"/>
    </row>
    <row r="100" spans="2:8" x14ac:dyDescent="0.3">
      <c r="G100" s="38"/>
    </row>
    <row r="102" spans="2:8" x14ac:dyDescent="0.3">
      <c r="C102" s="56" t="s">
        <v>223</v>
      </c>
    </row>
  </sheetData>
  <mergeCells count="106">
    <mergeCell ref="B93:F93"/>
    <mergeCell ref="G97:H97"/>
    <mergeCell ref="B88:F88"/>
    <mergeCell ref="B73:F73"/>
    <mergeCell ref="B74:F74"/>
    <mergeCell ref="B79:F79"/>
    <mergeCell ref="G79:H79"/>
    <mergeCell ref="B80:F80"/>
    <mergeCell ref="G80:H80"/>
    <mergeCell ref="G86:H86"/>
    <mergeCell ref="G87:H87"/>
    <mergeCell ref="G82:H82"/>
    <mergeCell ref="G88:H88"/>
    <mergeCell ref="B76:F76"/>
    <mergeCell ref="G76:H76"/>
    <mergeCell ref="B77:F77"/>
    <mergeCell ref="G77:H77"/>
    <mergeCell ref="B91:F91"/>
    <mergeCell ref="G91:H91"/>
    <mergeCell ref="B94:F94"/>
    <mergeCell ref="G94:H94"/>
    <mergeCell ref="B8:H8"/>
    <mergeCell ref="B7:H7"/>
    <mergeCell ref="B6:H6"/>
    <mergeCell ref="G10:H10"/>
    <mergeCell ref="B9:F9"/>
    <mergeCell ref="G9:H9"/>
    <mergeCell ref="G85:H85"/>
    <mergeCell ref="G60:H60"/>
    <mergeCell ref="G72:H72"/>
    <mergeCell ref="G73:H73"/>
    <mergeCell ref="G74:H74"/>
    <mergeCell ref="G66:H66"/>
    <mergeCell ref="G63:H63"/>
    <mergeCell ref="G84:H84"/>
    <mergeCell ref="G59:H59"/>
    <mergeCell ref="G38:H38"/>
    <mergeCell ref="G39:H39"/>
    <mergeCell ref="G42:H42"/>
    <mergeCell ref="G11:H11"/>
    <mergeCell ref="G12:H12"/>
    <mergeCell ref="G62:H62"/>
    <mergeCell ref="G25:H25"/>
    <mergeCell ref="G26:H26"/>
    <mergeCell ref="G27:H27"/>
    <mergeCell ref="G29:H29"/>
    <mergeCell ref="G30:H30"/>
    <mergeCell ref="G19:H19"/>
    <mergeCell ref="G20:H20"/>
    <mergeCell ref="G45:H45"/>
    <mergeCell ref="G53:H53"/>
    <mergeCell ref="G49:H49"/>
    <mergeCell ref="G57:H57"/>
    <mergeCell ref="G28:H28"/>
    <mergeCell ref="G35:H35"/>
    <mergeCell ref="G50:H50"/>
    <mergeCell ref="G31:H31"/>
    <mergeCell ref="G16:H16"/>
    <mergeCell ref="G15:H15"/>
    <mergeCell ref="G13:H13"/>
    <mergeCell ref="G23:H23"/>
    <mergeCell ref="G14:H14"/>
    <mergeCell ref="G17:H17"/>
    <mergeCell ref="G18:H18"/>
    <mergeCell ref="G22:H22"/>
    <mergeCell ref="G21:H21"/>
    <mergeCell ref="G99:H99"/>
    <mergeCell ref="G83:H83"/>
    <mergeCell ref="G64:H64"/>
    <mergeCell ref="G65:H65"/>
    <mergeCell ref="G67:H67"/>
    <mergeCell ref="G68:H68"/>
    <mergeCell ref="G70:H70"/>
    <mergeCell ref="G81:H81"/>
    <mergeCell ref="G95:H95"/>
    <mergeCell ref="G69:H69"/>
    <mergeCell ref="G71:H71"/>
    <mergeCell ref="G93:H93"/>
    <mergeCell ref="G98:H98"/>
    <mergeCell ref="G96:H96"/>
    <mergeCell ref="G75:H75"/>
    <mergeCell ref="G78:H78"/>
    <mergeCell ref="B89:F89"/>
    <mergeCell ref="G89:H89"/>
    <mergeCell ref="B90:F90"/>
    <mergeCell ref="G90:H90"/>
    <mergeCell ref="B92:F92"/>
    <mergeCell ref="G92:H92"/>
    <mergeCell ref="G24:H24"/>
    <mergeCell ref="G32:H32"/>
    <mergeCell ref="G37:H37"/>
    <mergeCell ref="G36:H36"/>
    <mergeCell ref="G44:H44"/>
    <mergeCell ref="G33:H33"/>
    <mergeCell ref="G34:H34"/>
    <mergeCell ref="G40:H40"/>
    <mergeCell ref="G43:H43"/>
    <mergeCell ref="G51:H51"/>
    <mergeCell ref="G58:H58"/>
    <mergeCell ref="B75:F75"/>
    <mergeCell ref="B78:F78"/>
    <mergeCell ref="G54:H54"/>
    <mergeCell ref="G55:H55"/>
    <mergeCell ref="G56:H56"/>
    <mergeCell ref="G61:H61"/>
    <mergeCell ref="G52:H52"/>
  </mergeCells>
  <pageMargins left="0.51181102362204722" right="0.31496062992125984" top="0.94488188976377963" bottom="0.9448818897637796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FORTASEG 2019</vt:lpstr>
      <vt:lpstr>FORTAMUN 2019</vt:lpstr>
      <vt:lpstr>FORTAMUN 2019 (2)</vt:lpstr>
      <vt:lpstr>FORTAMUN 2018</vt:lpstr>
      <vt:lpstr>Hoja1</vt:lpstr>
      <vt:lpstr>'FORTAMUN 2019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GL203</cp:lastModifiedBy>
  <cp:lastPrinted>2023-07-25T20:06:46Z</cp:lastPrinted>
  <dcterms:created xsi:type="dcterms:W3CDTF">2019-07-03T14:39:10Z</dcterms:created>
  <dcterms:modified xsi:type="dcterms:W3CDTF">2023-07-25T21:36:34Z</dcterms:modified>
</cp:coreProperties>
</file>